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\деканат\Стипендія\Стипендія зима 2025-26\Рейтинг на сайт\"/>
    </mc:Choice>
  </mc:AlternateContent>
  <xr:revisionPtr revIDLastSave="0" documentId="13_ncr:1_{DC204E9C-A59D-4A42-99C3-F4A814C4BFA5}" xr6:coauthVersionLast="47" xr6:coauthVersionMax="47" xr10:uidLastSave="{00000000-0000-0000-0000-000000000000}"/>
  <bookViews>
    <workbookView xWindow="-120" yWindow="-120" windowWidth="20640" windowHeight="11160" activeTab="6" xr2:uid="{9CE0C62B-970D-4E8B-87A9-F4BB580164C6}"/>
  </bookViews>
  <sheets>
    <sheet name="Ен-11" sheetId="1" r:id="rId1"/>
    <sheet name="Ен-22сп" sheetId="12" r:id="rId2"/>
    <sheet name="Ен-21" sheetId="13" r:id="rId3"/>
    <sheet name="Ен-32сп" sheetId="14" r:id="rId4"/>
    <sheet name="Ен-31" sheetId="15" r:id="rId5"/>
    <sheet name="Ен-41" sheetId="16" r:id="rId6"/>
    <sheet name="Ен-51" sheetId="1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15" l="1"/>
  <c r="U6" i="13"/>
  <c r="U10" i="13"/>
  <c r="U6" i="1"/>
  <c r="U8" i="17"/>
  <c r="U6" i="16"/>
  <c r="U6" i="14"/>
  <c r="U6" i="15"/>
  <c r="U6" i="12"/>
  <c r="U8" i="13"/>
  <c r="T4" i="17" l="1"/>
  <c r="T4" i="16"/>
  <c r="T21" i="16" s="1"/>
  <c r="V21" i="16" s="1"/>
  <c r="T4" i="15"/>
  <c r="T11" i="15" s="1"/>
  <c r="V11" i="15" s="1"/>
  <c r="V6" i="15" l="1"/>
  <c r="T9" i="15"/>
  <c r="V9" i="15" s="1"/>
  <c r="T14" i="15"/>
  <c r="V14" i="15" s="1"/>
  <c r="T10" i="15"/>
  <c r="V10" i="15" s="1"/>
  <c r="T13" i="15"/>
  <c r="V13" i="15" s="1"/>
  <c r="T7" i="15"/>
  <c r="V7" i="15" s="1"/>
  <c r="T23" i="15"/>
  <c r="V23" i="15" s="1"/>
  <c r="T20" i="15"/>
  <c r="V20" i="15" s="1"/>
  <c r="T8" i="15"/>
  <c r="V8" i="15" s="1"/>
  <c r="T17" i="15"/>
  <c r="V17" i="15" s="1"/>
  <c r="T22" i="15"/>
  <c r="V22" i="15" s="1"/>
  <c r="T12" i="15"/>
  <c r="V12" i="15" s="1"/>
  <c r="T16" i="15"/>
  <c r="V16" i="15" s="1"/>
  <c r="T15" i="15"/>
  <c r="V15" i="15" s="1"/>
  <c r="T18" i="15"/>
  <c r="V18" i="15" s="1"/>
  <c r="T11" i="16"/>
  <c r="V11" i="16" s="1"/>
  <c r="T8" i="16"/>
  <c r="V8" i="16" s="1"/>
  <c r="T7" i="16"/>
  <c r="V7" i="16" s="1"/>
  <c r="T25" i="16"/>
  <c r="V25" i="16" s="1"/>
  <c r="T9" i="16"/>
  <c r="V9" i="16" s="1"/>
  <c r="T6" i="17"/>
  <c r="V6" i="17" s="1"/>
  <c r="T9" i="17"/>
  <c r="V9" i="17" s="1"/>
  <c r="T10" i="17"/>
  <c r="V10" i="17" s="1"/>
  <c r="T12" i="17"/>
  <c r="V12" i="17" s="1"/>
  <c r="T11" i="17"/>
  <c r="V11" i="17" s="1"/>
  <c r="T8" i="17"/>
  <c r="V8" i="17" s="1"/>
  <c r="T13" i="17"/>
  <c r="V13" i="17" s="1"/>
  <c r="T7" i="17"/>
  <c r="V7" i="17" s="1"/>
  <c r="T17" i="16"/>
  <c r="V17" i="16" s="1"/>
  <c r="T6" i="16"/>
  <c r="V6" i="16" s="1"/>
  <c r="T18" i="16"/>
  <c r="V18" i="16" s="1"/>
  <c r="T10" i="16"/>
  <c r="V10" i="16" s="1"/>
  <c r="T15" i="16"/>
  <c r="V15" i="16" s="1"/>
  <c r="T19" i="16"/>
  <c r="V19" i="16" s="1"/>
  <c r="T13" i="16"/>
  <c r="V13" i="16" s="1"/>
  <c r="T27" i="16"/>
  <c r="V27" i="16" s="1"/>
  <c r="T28" i="16"/>
  <c r="V28" i="16" s="1"/>
  <c r="T16" i="16"/>
  <c r="V16" i="16" s="1"/>
  <c r="T24" i="16"/>
  <c r="V24" i="16" s="1"/>
  <c r="T22" i="16"/>
  <c r="V22" i="16" s="1"/>
  <c r="T14" i="16"/>
  <c r="V14" i="16" s="1"/>
  <c r="T12" i="16"/>
  <c r="V12" i="16" s="1"/>
  <c r="T20" i="16"/>
  <c r="V20" i="16" s="1"/>
  <c r="T23" i="16"/>
  <c r="V23" i="16" s="1"/>
  <c r="T26" i="16"/>
  <c r="V26" i="16" s="1"/>
  <c r="T21" i="15"/>
  <c r="V21" i="15" s="1"/>
  <c r="T19" i="15"/>
  <c r="V19" i="15" s="1"/>
  <c r="T4" i="14"/>
  <c r="T6" i="14" l="1"/>
  <c r="V6" i="14" s="1"/>
  <c r="T15" i="14"/>
  <c r="V15" i="14" s="1"/>
  <c r="T13" i="14"/>
  <c r="V13" i="14" s="1"/>
  <c r="T18" i="14"/>
  <c r="V18" i="14" s="1"/>
  <c r="T16" i="14"/>
  <c r="V16" i="14" s="1"/>
  <c r="T8" i="14"/>
  <c r="V8" i="14" s="1"/>
  <c r="T19" i="14"/>
  <c r="V19" i="14" s="1"/>
  <c r="T9" i="14"/>
  <c r="V9" i="14" s="1"/>
  <c r="T20" i="14"/>
  <c r="V20" i="14" s="1"/>
  <c r="T14" i="14"/>
  <c r="V14" i="14" s="1"/>
  <c r="T11" i="14"/>
  <c r="V11" i="14" s="1"/>
  <c r="T10" i="14"/>
  <c r="V10" i="14" s="1"/>
  <c r="T7" i="14"/>
  <c r="V7" i="14" s="1"/>
  <c r="T12" i="14"/>
  <c r="V12" i="14" s="1"/>
  <c r="T17" i="14"/>
  <c r="V17" i="14" s="1"/>
  <c r="T4" i="13"/>
  <c r="T4" i="12"/>
  <c r="T7" i="13" l="1"/>
  <c r="V7" i="13" s="1"/>
  <c r="T11" i="13"/>
  <c r="V11" i="13" s="1"/>
  <c r="T17" i="13"/>
  <c r="V17" i="13" s="1"/>
  <c r="T12" i="13"/>
  <c r="V12" i="13" s="1"/>
  <c r="T8" i="13"/>
  <c r="V8" i="13" s="1"/>
  <c r="T18" i="13"/>
  <c r="V18" i="13" s="1"/>
  <c r="T13" i="13"/>
  <c r="V13" i="13" s="1"/>
  <c r="T16" i="13"/>
  <c r="V16" i="13" s="1"/>
  <c r="T19" i="13"/>
  <c r="V19" i="13" s="1"/>
  <c r="T10" i="13"/>
  <c r="V10" i="13" s="1"/>
  <c r="T21" i="13"/>
  <c r="V21" i="13" s="1"/>
  <c r="T9" i="13"/>
  <c r="V9" i="13" s="1"/>
  <c r="T6" i="13"/>
  <c r="V6" i="13" s="1"/>
  <c r="T15" i="13"/>
  <c r="V15" i="13" s="1"/>
  <c r="T14" i="13"/>
  <c r="V14" i="13" s="1"/>
  <c r="T20" i="13"/>
  <c r="V20" i="13" s="1"/>
  <c r="T11" i="12"/>
  <c r="V11" i="12" s="1"/>
  <c r="T6" i="12"/>
  <c r="V6" i="12" s="1"/>
  <c r="T10" i="12"/>
  <c r="V10" i="12" s="1"/>
  <c r="T7" i="12"/>
  <c r="V7" i="12" s="1"/>
  <c r="T14" i="12"/>
  <c r="V14" i="12" s="1"/>
  <c r="T9" i="12"/>
  <c r="V9" i="12" s="1"/>
  <c r="T15" i="12"/>
  <c r="V15" i="12" s="1"/>
  <c r="T8" i="12"/>
  <c r="V8" i="12" s="1"/>
  <c r="T13" i="12"/>
  <c r="V13" i="12" s="1"/>
  <c r="T12" i="12"/>
  <c r="V12" i="12" s="1"/>
  <c r="T4" i="1"/>
  <c r="T6" i="1" s="1"/>
  <c r="T9" i="1" l="1"/>
  <c r="V9" i="1" s="1"/>
  <c r="T8" i="1"/>
  <c r="V8" i="1" s="1"/>
  <c r="T14" i="1"/>
  <c r="V14" i="1" s="1"/>
  <c r="T10" i="1"/>
  <c r="V10" i="1" s="1"/>
  <c r="V6" i="1"/>
  <c r="T13" i="1"/>
  <c r="V13" i="1" s="1"/>
  <c r="T12" i="1"/>
  <c r="V12" i="1" s="1"/>
  <c r="T15" i="1"/>
  <c r="V15" i="1" s="1"/>
  <c r="T11" i="1"/>
  <c r="V11" i="1" s="1"/>
  <c r="T7" i="1"/>
  <c r="V7" i="1" s="1"/>
</calcChain>
</file>

<file path=xl/sharedStrings.xml><?xml version="1.0" encoding="utf-8"?>
<sst xmlns="http://schemas.openxmlformats.org/spreadsheetml/2006/main" count="226" uniqueCount="156">
  <si>
    <t>Всього кредитів</t>
  </si>
  <si>
    <t xml:space="preserve">к-сть кредитів </t>
  </si>
  <si>
    <t>№</t>
  </si>
  <si>
    <t>ПІП</t>
  </si>
  <si>
    <t>Назва ОК</t>
  </si>
  <si>
    <t>Іноземна мова</t>
  </si>
  <si>
    <t>додатковий бал</t>
  </si>
  <si>
    <t>Рейтинговий бал</t>
  </si>
  <si>
    <t>Фізичне виховання та основи захисту України</t>
  </si>
  <si>
    <t>Мікроконтролери</t>
  </si>
  <si>
    <t>Виробничо-передкваліфікаційна</t>
  </si>
  <si>
    <r>
      <t xml:space="preserve">Рейтинг студентів 1-ий курс </t>
    </r>
    <r>
      <rPr>
        <b/>
        <sz val="12"/>
        <rFont val="Times New Roman"/>
        <family val="1"/>
        <charset val="204"/>
      </rPr>
      <t xml:space="preserve"> ОП Електроенергетика, електротехніка та електромеханіка</t>
    </r>
    <r>
      <rPr>
        <sz val="12"/>
        <rFont val="Times New Roman"/>
        <family val="1"/>
        <charset val="204"/>
      </rPr>
      <t xml:space="preserve"> факультету МЕ та ІТ ОС "бакалавр"</t>
    </r>
  </si>
  <si>
    <t>Городечний Андрій Іванович</t>
  </si>
  <si>
    <t>Заверуха Богдан Юрійович</t>
  </si>
  <si>
    <t>Кіт Семен Дмитрович</t>
  </si>
  <si>
    <t>Кочерган Дмитро Володимирович</t>
  </si>
  <si>
    <t>Кукуруза Назар Сергійович</t>
  </si>
  <si>
    <t>Проказюк Павло Іванович</t>
  </si>
  <si>
    <t>Рущак Віктор Васильович</t>
  </si>
  <si>
    <t>Тимань Данило Богданович</t>
  </si>
  <si>
    <t>Тимо Богдан Михайлович</t>
  </si>
  <si>
    <t>Тріска Денис Андрійович</t>
  </si>
  <si>
    <t>Історія України</t>
  </si>
  <si>
    <t>Правознавство</t>
  </si>
  <si>
    <t>Безпека життєдіяльності та охорона праці</t>
  </si>
  <si>
    <t>Комп'ютерні технології з основами програмування</t>
  </si>
  <si>
    <t>Математика</t>
  </si>
  <si>
    <t>Фізика</t>
  </si>
  <si>
    <t>Бокало Роман Іванович</t>
  </si>
  <si>
    <t>Волошин Іван Миколайович</t>
  </si>
  <si>
    <t>Гаврецький Володимир Віталійович</t>
  </si>
  <si>
    <t>Голян Павло Тарасович</t>
  </si>
  <si>
    <t>Давида Маркіян Павлович</t>
  </si>
  <si>
    <t>Капшій Юрій Володимирович</t>
  </si>
  <si>
    <t>Марунчак Володимир Михайлович</t>
  </si>
  <si>
    <t>Печара Владислав Михайлович</t>
  </si>
  <si>
    <t>Тарасюк В`ячеслав Васильович</t>
  </si>
  <si>
    <t>Цап Віталій Андрійович</t>
  </si>
  <si>
    <t>Інженерна механіка</t>
  </si>
  <si>
    <t>Теплотехніка</t>
  </si>
  <si>
    <t>Гідравліка та гідроенергетика</t>
  </si>
  <si>
    <t>Електротехнічні матеріали</t>
  </si>
  <si>
    <t>Теоретичні основи електротехніки</t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</si>
  <si>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)</t>
    </r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</si>
  <si>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4</t>
    </r>
    <r>
      <rPr>
        <sz val="12"/>
        <rFont val="Times New Roman"/>
        <family val="1"/>
        <charset val="204"/>
      </rPr>
      <t>)</t>
    </r>
  </si>
  <si>
    <t>Антонець Артем Олександрович</t>
  </si>
  <si>
    <t>Балко Максим Мар`янович</t>
  </si>
  <si>
    <t>Боянецький Тарас Петрович</t>
  </si>
  <si>
    <t>Германчук Володимир Миколайович</t>
  </si>
  <si>
    <t>Горлай Назарій Любомирович</t>
  </si>
  <si>
    <t>Гузіль Андрій Дмитрович</t>
  </si>
  <si>
    <t>Кантович Зоряна Андріївна</t>
  </si>
  <si>
    <t>Лучка Станіслав Володимирович</t>
  </si>
  <si>
    <t>Мазепа Андрій Михайлович</t>
  </si>
  <si>
    <t>Міга Денис Ігорович</t>
  </si>
  <si>
    <t>Мільчак Максим Васильович</t>
  </si>
  <si>
    <t>Петренко Денис Михайлович</t>
  </si>
  <si>
    <t>Пшик Назарій Остапович</t>
  </si>
  <si>
    <t>Терех Олександр Андрійович</t>
  </si>
  <si>
    <t>Шукатка Мар`ян Іванович</t>
  </si>
  <si>
    <t>Щербатий Дмитро Андрійович</t>
  </si>
  <si>
    <r>
      <t xml:space="preserve">Рейтинг студентів 1-ий курс </t>
    </r>
    <r>
      <rPr>
        <b/>
        <sz val="12"/>
        <rFont val="Times New Roman"/>
        <family val="1"/>
        <charset val="204"/>
      </rPr>
      <t xml:space="preserve"> ОП Електроенергетика, електротехніка та електромеханіка</t>
    </r>
    <r>
      <rPr>
        <sz val="12"/>
        <rFont val="Times New Roman"/>
        <family val="1"/>
        <charset val="204"/>
      </rPr>
      <t xml:space="preserve"> скороченої програми факультету МЕ та ІТ ОС "бакалавр"</t>
    </r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</si>
  <si>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16</t>
    </r>
    <r>
      <rPr>
        <sz val="12"/>
        <rFont val="Times New Roman"/>
        <family val="1"/>
        <charset val="204"/>
      </rPr>
      <t>)</t>
    </r>
  </si>
  <si>
    <t>Навчальна електрослюсарна</t>
  </si>
  <si>
    <r>
      <t xml:space="preserve">Рейтинг студентів 2-ий курс </t>
    </r>
    <r>
      <rPr>
        <b/>
        <sz val="12"/>
        <rFont val="Times New Roman"/>
        <family val="1"/>
        <charset val="204"/>
      </rPr>
      <t xml:space="preserve"> ОП Електроенергетика, електротехніка та електромеханіка</t>
    </r>
    <r>
      <rPr>
        <sz val="12"/>
        <rFont val="Times New Roman"/>
        <family val="1"/>
        <charset val="204"/>
      </rPr>
      <t xml:space="preserve"> факультету МЕ та ІТ ОС "бакалавр"</t>
    </r>
  </si>
  <si>
    <r>
      <t xml:space="preserve">Рейтинг студентів 2-ий курс </t>
    </r>
    <r>
      <rPr>
        <b/>
        <sz val="12"/>
        <rFont val="Times New Roman"/>
        <family val="1"/>
        <charset val="204"/>
      </rPr>
      <t xml:space="preserve"> ОП Електроенергетика, електротехніка та електромеханіка</t>
    </r>
    <r>
      <rPr>
        <sz val="12"/>
        <rFont val="Times New Roman"/>
        <family val="1"/>
        <charset val="204"/>
      </rPr>
      <t xml:space="preserve"> скороченої програми факультету МЕ та ІТ ОС "бакалавр"</t>
    </r>
  </si>
  <si>
    <t>КВП з основами метрології</t>
  </si>
  <si>
    <t>MATHCAD</t>
  </si>
  <si>
    <t>Гідро-, пневмопривод</t>
  </si>
  <si>
    <t>Електричні машини та апарати</t>
  </si>
  <si>
    <t>Силова перетворювальна техніка</t>
  </si>
  <si>
    <t>Берездецький Денис Васильович</t>
  </si>
  <si>
    <t>Веретельник Мирон Степанович</t>
  </si>
  <si>
    <t>Волошин Назарій Михайлович</t>
  </si>
  <si>
    <t>Занов`як Андрій Володимирович</t>
  </si>
  <si>
    <t>Кобрин Єремія-Данило Олегович</t>
  </si>
  <si>
    <t>Ковалко Іван Степанович</t>
  </si>
  <si>
    <t>Коваль Володимир Романович</t>
  </si>
  <si>
    <t>Куницький Владислав Андрійович</t>
  </si>
  <si>
    <t>Леонов Іван-Денис Володимирович</t>
  </si>
  <si>
    <t>Ожиївський Ярослав Мар`янович</t>
  </si>
  <si>
    <t>Павлик Тарас Іванович</t>
  </si>
  <si>
    <t>Пристай Назар Романович</t>
  </si>
  <si>
    <t>Проців Остап Романович</t>
  </si>
  <si>
    <t>Рогатин Тарас Михайлович</t>
  </si>
  <si>
    <t>Тижбір Олег Петрович</t>
  </si>
  <si>
    <t>Воронов Володимир Олегович</t>
  </si>
  <si>
    <t>Думич Сергій Юрійович</t>
  </si>
  <si>
    <t>Духнич Віталій Ігорович</t>
  </si>
  <si>
    <t>Кантович Павло Ігорович</t>
  </si>
  <si>
    <t>Крупник Захар Романович</t>
  </si>
  <si>
    <t>Кудринський Микола Петрович</t>
  </si>
  <si>
    <t>Лаврін Людмила Василівна</t>
  </si>
  <si>
    <t>Левченко Андрій Васильович</t>
  </si>
  <si>
    <t>Лопата Руслан Васильович</t>
  </si>
  <si>
    <t>Мазур Ігор Ярославович</t>
  </si>
  <si>
    <t>Маньовський Олег Зіновійович</t>
  </si>
  <si>
    <t>Павловський Віталій Тарасович</t>
  </si>
  <si>
    <t>Петриця Олександр Тарасович</t>
  </si>
  <si>
    <t>Рись Іван Володимирович</t>
  </si>
  <si>
    <t>Семпокрил Павло Богданович</t>
  </si>
  <si>
    <t>Сидор Назар Іванович</t>
  </si>
  <si>
    <t>Шабаранський Богдан Андрійович</t>
  </si>
  <si>
    <t>Шинкарчук Богдан Андрійович</t>
  </si>
  <si>
    <t>Виробнича електромонтажна</t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</si>
  <si>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15</t>
    </r>
    <r>
      <rPr>
        <sz val="12"/>
        <rFont val="Times New Roman"/>
        <family val="1"/>
        <charset val="204"/>
      </rPr>
      <t>)</t>
    </r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</si>
  <si>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12</t>
    </r>
    <r>
      <rPr>
        <sz val="12"/>
        <rFont val="Times New Roman"/>
        <family val="1"/>
        <charset val="204"/>
      </rPr>
      <t>)</t>
    </r>
  </si>
  <si>
    <t>Беген Роман Михайлович</t>
  </si>
  <si>
    <t>Вітічук Андрій Володимирович</t>
  </si>
  <si>
    <t>Ганжа Михайло Миколайович</t>
  </si>
  <si>
    <t>Демчинський Назар Богданович</t>
  </si>
  <si>
    <t>Дещаківський Назар Ігорович</t>
  </si>
  <si>
    <t>Дубина Назар Володимирович</t>
  </si>
  <si>
    <t>Дунчак Олександр Віталійович</t>
  </si>
  <si>
    <t>Дяків Олександр Миронович</t>
  </si>
  <si>
    <t>Зохнюк Роман Михайлович</t>
  </si>
  <si>
    <t>Іванчук Олег Романович</t>
  </si>
  <si>
    <t>Кісіль Микола Андрійович</t>
  </si>
  <si>
    <t>Королюк Ігор Дмитрович</t>
  </si>
  <si>
    <t>Кручинський Олег Дмитрович</t>
  </si>
  <si>
    <t>Мерцало Володимир Орестович</t>
  </si>
  <si>
    <t>Роман Назар Павлович</t>
  </si>
  <si>
    <t>Самотій Дмитрій Олегович</t>
  </si>
  <si>
    <t>Свістіль Ігор Васильович</t>
  </si>
  <si>
    <t>Сендак Микола Володимирович</t>
  </si>
  <si>
    <t>Цибульський Юрій Богданович</t>
  </si>
  <si>
    <t>Цурак Іван Михайлович</t>
  </si>
  <si>
    <t>Черняк Святослав Ігорович</t>
  </si>
  <si>
    <t>Юхим Христина Віталіївна</t>
  </si>
  <si>
    <t>Ямовий Даниїл Олегович</t>
  </si>
  <si>
    <t>Електроенергетичні системи</t>
  </si>
  <si>
    <t>Електромобілі та гібридні автомобілі</t>
  </si>
  <si>
    <t>Засоби та обладнання відновлюваної енергетики</t>
  </si>
  <si>
    <t>Енергетичний менеджмент та аудит</t>
  </si>
  <si>
    <t xml:space="preserve">Основи електропостачання </t>
  </si>
  <si>
    <t>Основи електроприводу</t>
  </si>
  <si>
    <t>Основи проектування електротехнічних установок</t>
  </si>
  <si>
    <t>Основи електропостачання (КР)</t>
  </si>
  <si>
    <t>Електромагнітна сумісність</t>
  </si>
  <si>
    <t>Енергетична безпека</t>
  </si>
  <si>
    <t>Малі електростанції</t>
  </si>
  <si>
    <t>Енергозбереження засобами промислового електроприводу</t>
  </si>
  <si>
    <t>Математичне моделювання електротехнічних систем</t>
  </si>
  <si>
    <t>Проектування та обслуговування систем відновлюваної енергетики</t>
  </si>
  <si>
    <t>Теорія і технологія наукових досліджень</t>
  </si>
  <si>
    <r>
      <t xml:space="preserve">Рейтинг студентів 3-ий курс </t>
    </r>
    <r>
      <rPr>
        <b/>
        <sz val="12"/>
        <rFont val="Times New Roman"/>
        <family val="1"/>
        <charset val="204"/>
      </rPr>
      <t xml:space="preserve"> ОП Електроенергетика, електротехніка та електромеханіка</t>
    </r>
    <r>
      <rPr>
        <sz val="12"/>
        <rFont val="Times New Roman"/>
        <family val="1"/>
        <charset val="204"/>
      </rPr>
      <t xml:space="preserve"> факультету МЕ та ІТ ОС "Магістр"</t>
    </r>
  </si>
  <si>
    <r>
      <t xml:space="preserve">Рейтинг студентів 3-ий курс </t>
    </r>
    <r>
      <rPr>
        <b/>
        <sz val="12"/>
        <rFont val="Times New Roman"/>
        <family val="1"/>
        <charset val="204"/>
      </rPr>
      <t xml:space="preserve"> ОП Електроенергетика, електротехніка та електромеханіка</t>
    </r>
    <r>
      <rPr>
        <sz val="12"/>
        <rFont val="Times New Roman"/>
        <family val="1"/>
        <charset val="204"/>
      </rPr>
      <t xml:space="preserve"> факультету МЕ та ІТ ОС "бакалавр"</t>
    </r>
  </si>
  <si>
    <t>Дудич Микола Миколайович</t>
  </si>
  <si>
    <t>Катрич Любомир Степанович</t>
  </si>
  <si>
    <t>Кобрій Володимир Васильович</t>
  </si>
  <si>
    <t>Кутереба Іван Миколайович</t>
  </si>
  <si>
    <t>Петречко Андрій Петрович</t>
  </si>
  <si>
    <t>Уштанюк Орест Олегович</t>
  </si>
  <si>
    <t>Чіч Борис Ярославович</t>
  </si>
  <si>
    <t>Гіщинський Андрій Зіновійович</t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</si>
  <si>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14</t>
    </r>
    <r>
      <rPr>
        <sz val="12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</si>
</sst>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90" wrapText="1"/>
    </xf>
    <xf numFmtId="0" fontId="1" fillId="0" borderId="1" xfId="0" applyFont="1" applyBorder="1"/>
    <xf numFmtId="0" fontId="1" fillId="0" borderId="0" xfId="0" applyFont="1" applyAlignment="1">
      <alignment horizontal="right" vertical="center" readingOrder="1"/>
    </xf>
    <xf numFmtId="0" fontId="1" fillId="0" borderId="1" xfId="0" applyFont="1" applyBorder="1" applyAlignment="1"/>
    <xf numFmtId="2" fontId="1" fillId="0" borderId="1" xfId="0" applyNumberFormat="1" applyFont="1" applyBorder="1" applyAlignment="1"/>
    <xf numFmtId="0" fontId="0" fillId="0" borderId="0" xfId="0" applyAlignment="1"/>
    <xf numFmtId="0" fontId="1" fillId="0" borderId="0" xfId="0" applyFont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/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readingOrder="1"/>
    </xf>
    <xf numFmtId="0" fontId="5" fillId="0" borderId="4" xfId="0" applyFont="1" applyBorder="1"/>
    <xf numFmtId="0" fontId="5" fillId="0" borderId="2" xfId="0" applyFont="1" applyBorder="1" applyAlignment="1">
      <alignment horizontal="center" vertical="center" textRotation="90"/>
    </xf>
    <xf numFmtId="0" fontId="5" fillId="0" borderId="2" xfId="0" applyFont="1" applyBorder="1"/>
    <xf numFmtId="0" fontId="5" fillId="0" borderId="2" xfId="0" applyFont="1" applyBorder="1" applyAlignment="1">
      <alignment horizontal="center" textRotation="90"/>
    </xf>
    <xf numFmtId="0" fontId="1" fillId="0" borderId="0" xfId="0" applyFont="1"/>
    <xf numFmtId="0" fontId="0" fillId="0" borderId="0" xfId="0" applyAlignment="1"/>
    <xf numFmtId="0" fontId="1" fillId="0" borderId="0" xfId="0" applyFont="1"/>
    <xf numFmtId="0" fontId="0" fillId="0" borderId="0" xfId="0" applyAlignment="1"/>
    <xf numFmtId="0" fontId="1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/>
    <xf numFmtId="0" fontId="8" fillId="3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textRotation="90"/>
    </xf>
    <xf numFmtId="0" fontId="5" fillId="0" borderId="4" xfId="0" applyFont="1" applyBorder="1" applyAlignment="1">
      <alignment horizontal="center" vertical="center" textRotation="90" wrapText="1"/>
    </xf>
    <xf numFmtId="0" fontId="6" fillId="0" borderId="2" xfId="0" applyFont="1" applyBorder="1"/>
    <xf numFmtId="0" fontId="1" fillId="0" borderId="5" xfId="0" applyFont="1" applyBorder="1" applyAlignment="1">
      <alignment horizontal="center" vertical="center" wrapText="1"/>
    </xf>
    <xf numFmtId="2" fontId="1" fillId="0" borderId="6" xfId="0" applyNumberFormat="1" applyFont="1" applyBorder="1" applyAlignment="1"/>
    <xf numFmtId="0" fontId="1" fillId="0" borderId="6" xfId="0" applyFont="1" applyBorder="1"/>
    <xf numFmtId="0" fontId="0" fillId="0" borderId="0" xfId="0" applyAlignment="1"/>
    <xf numFmtId="0" fontId="0" fillId="0" borderId="0" xfId="0" applyAlignment="1"/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8" fillId="0" borderId="1" xfId="0" applyFont="1" applyBorder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8DB76-47E3-4150-89FD-9AAA9D701B01}">
  <dimension ref="A1:V20"/>
  <sheetViews>
    <sheetView workbookViewId="0">
      <selection activeCell="B6" sqref="B6:B9"/>
    </sheetView>
  </sheetViews>
  <sheetFormatPr defaultRowHeight="15" x14ac:dyDescent="0.25"/>
  <cols>
    <col min="1" max="1" width="5.85546875" style="1" customWidth="1"/>
    <col min="2" max="2" width="33.42578125" style="1" customWidth="1"/>
    <col min="3" max="3" width="8" style="1" customWidth="1"/>
    <col min="4" max="4" width="6" style="1" customWidth="1"/>
    <col min="5" max="6" width="5.5703125" style="1" customWidth="1"/>
    <col min="7" max="7" width="5.5703125" style="12" customWidth="1"/>
    <col min="8" max="19" width="5.5703125" style="1" customWidth="1"/>
    <col min="20" max="20" width="7.140625" style="10" customWidth="1"/>
    <col min="21" max="21" width="5.5703125" style="10" customWidth="1"/>
    <col min="22" max="22" width="14" style="10" bestFit="1" customWidth="1"/>
  </cols>
  <sheetData>
    <row r="1" spans="1:22" ht="15.75" x14ac:dyDescent="0.25">
      <c r="A1" s="47" t="s">
        <v>11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</row>
    <row r="2" spans="1:22" ht="15.75" x14ac:dyDescent="0.25">
      <c r="A2" s="48" t="s">
        <v>43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3" spans="1:22" x14ac:dyDescent="0.25">
      <c r="T3" s="10" t="s">
        <v>0</v>
      </c>
    </row>
    <row r="4" spans="1:22" s="16" customFormat="1" ht="25.5" x14ac:dyDescent="0.2">
      <c r="A4" s="13"/>
      <c r="B4" s="13"/>
      <c r="C4" s="14" t="s">
        <v>1</v>
      </c>
      <c r="D4" s="17">
        <v>1</v>
      </c>
      <c r="E4" s="17">
        <v>3</v>
      </c>
      <c r="F4" s="17">
        <v>3</v>
      </c>
      <c r="G4" s="18">
        <v>2</v>
      </c>
      <c r="H4" s="17">
        <v>4</v>
      </c>
      <c r="I4" s="17">
        <v>4</v>
      </c>
      <c r="J4" s="17">
        <v>5</v>
      </c>
      <c r="K4" s="17">
        <v>4</v>
      </c>
      <c r="L4" s="13"/>
      <c r="M4" s="13"/>
      <c r="N4" s="13"/>
      <c r="O4" s="13"/>
      <c r="P4" s="13"/>
      <c r="Q4" s="13"/>
      <c r="R4" s="13"/>
      <c r="S4" s="13"/>
      <c r="T4" s="15">
        <f>SUM(D4:S4)</f>
        <v>26</v>
      </c>
      <c r="U4" s="13"/>
      <c r="V4" s="13"/>
    </row>
    <row r="5" spans="1:22" s="16" customFormat="1" ht="77.25" customHeight="1" x14ac:dyDescent="0.2">
      <c r="A5" s="17" t="s">
        <v>2</v>
      </c>
      <c r="B5" s="17" t="s">
        <v>3</v>
      </c>
      <c r="C5" s="21" t="s">
        <v>4</v>
      </c>
      <c r="D5" s="4" t="s">
        <v>5</v>
      </c>
      <c r="E5" s="4" t="s">
        <v>22</v>
      </c>
      <c r="F5" s="4" t="s">
        <v>23</v>
      </c>
      <c r="G5" s="4" t="s">
        <v>8</v>
      </c>
      <c r="H5" s="4" t="s">
        <v>24</v>
      </c>
      <c r="I5" s="4" t="s">
        <v>25</v>
      </c>
      <c r="J5" s="4" t="s">
        <v>26</v>
      </c>
      <c r="K5" s="4" t="s">
        <v>27</v>
      </c>
      <c r="L5" s="25"/>
      <c r="M5" s="27"/>
      <c r="N5" s="27"/>
      <c r="O5" s="27"/>
      <c r="P5" s="27"/>
      <c r="Q5" s="27"/>
      <c r="R5" s="27"/>
      <c r="S5" s="27"/>
      <c r="T5" s="17"/>
      <c r="U5" s="26" t="s">
        <v>6</v>
      </c>
      <c r="V5" s="26" t="s">
        <v>7</v>
      </c>
    </row>
    <row r="6" spans="1:22" s="9" customFormat="1" ht="17.25" customHeight="1" x14ac:dyDescent="0.25">
      <c r="A6" s="3">
        <v>1</v>
      </c>
      <c r="B6" s="53" t="s">
        <v>14</v>
      </c>
      <c r="C6" s="7"/>
      <c r="D6" s="3">
        <v>92</v>
      </c>
      <c r="E6" s="3">
        <v>93</v>
      </c>
      <c r="F6" s="3">
        <v>90</v>
      </c>
      <c r="G6" s="3">
        <v>92</v>
      </c>
      <c r="H6" s="3">
        <v>90</v>
      </c>
      <c r="I6" s="3">
        <v>90</v>
      </c>
      <c r="J6" s="3">
        <v>90</v>
      </c>
      <c r="K6" s="3">
        <v>90</v>
      </c>
      <c r="L6" s="7"/>
      <c r="M6" s="7"/>
      <c r="N6" s="7"/>
      <c r="O6" s="7"/>
      <c r="P6" s="7"/>
      <c r="Q6" s="7"/>
      <c r="R6" s="7"/>
      <c r="S6" s="8"/>
      <c r="T6" s="11">
        <f t="shared" ref="T6:T15" si="0">((D6*$D$4+E6*$E$4+F6*$F$4+G6*$G$4+H6*$H$4+I6*$I$4+J6*$J$4+K6*$K$4+L6*$L$4+M6*$M$4+N6*$N$4+O6*$O$4+P6*$P$4+((Q6+R6)/2)*($Q$4+$R$4))/$T$4)*0.95</f>
        <v>86.04807692307692</v>
      </c>
      <c r="U6" s="2">
        <f>2+2+1</f>
        <v>5</v>
      </c>
      <c r="V6" s="11">
        <f t="shared" ref="V6:V15" si="1">T6+U6</f>
        <v>91.04807692307692</v>
      </c>
    </row>
    <row r="7" spans="1:22" s="9" customFormat="1" ht="17.25" customHeight="1" x14ac:dyDescent="0.25">
      <c r="A7" s="3">
        <v>2</v>
      </c>
      <c r="B7" s="53" t="s">
        <v>17</v>
      </c>
      <c r="C7" s="7"/>
      <c r="D7" s="3">
        <v>90</v>
      </c>
      <c r="E7" s="3">
        <v>87</v>
      </c>
      <c r="F7" s="3">
        <v>68</v>
      </c>
      <c r="G7" s="3">
        <v>96</v>
      </c>
      <c r="H7" s="3">
        <v>90</v>
      </c>
      <c r="I7" s="3">
        <v>90</v>
      </c>
      <c r="J7" s="3">
        <v>85</v>
      </c>
      <c r="K7" s="3">
        <v>99</v>
      </c>
      <c r="L7" s="7"/>
      <c r="M7" s="7"/>
      <c r="N7" s="7"/>
      <c r="O7" s="7"/>
      <c r="P7" s="7"/>
      <c r="Q7" s="7"/>
      <c r="R7" s="7"/>
      <c r="S7" s="8"/>
      <c r="T7" s="11">
        <f t="shared" si="0"/>
        <v>83.6</v>
      </c>
      <c r="U7" s="2"/>
      <c r="V7" s="11">
        <f t="shared" si="1"/>
        <v>83.6</v>
      </c>
    </row>
    <row r="8" spans="1:22" s="9" customFormat="1" ht="17.25" customHeight="1" x14ac:dyDescent="0.25">
      <c r="A8" s="3">
        <v>3</v>
      </c>
      <c r="B8" s="53" t="s">
        <v>19</v>
      </c>
      <c r="C8" s="7"/>
      <c r="D8" s="3">
        <v>72</v>
      </c>
      <c r="E8" s="3">
        <v>82</v>
      </c>
      <c r="F8" s="3">
        <v>77</v>
      </c>
      <c r="G8" s="3">
        <v>96</v>
      </c>
      <c r="H8" s="3">
        <v>78</v>
      </c>
      <c r="I8" s="3">
        <v>78</v>
      </c>
      <c r="J8" s="3">
        <v>63</v>
      </c>
      <c r="K8" s="3">
        <v>94</v>
      </c>
      <c r="L8" s="7"/>
      <c r="M8" s="7"/>
      <c r="N8" s="7"/>
      <c r="O8" s="7"/>
      <c r="P8" s="7"/>
      <c r="Q8" s="7"/>
      <c r="R8" s="7"/>
      <c r="S8" s="8"/>
      <c r="T8" s="11">
        <f t="shared" si="0"/>
        <v>75.123076923076923</v>
      </c>
      <c r="U8" s="2"/>
      <c r="V8" s="11">
        <f t="shared" si="1"/>
        <v>75.123076923076923</v>
      </c>
    </row>
    <row r="9" spans="1:22" s="9" customFormat="1" ht="17.25" customHeight="1" x14ac:dyDescent="0.25">
      <c r="A9" s="3">
        <v>4</v>
      </c>
      <c r="B9" s="53" t="s">
        <v>21</v>
      </c>
      <c r="C9" s="5"/>
      <c r="D9" s="3">
        <v>78</v>
      </c>
      <c r="E9" s="3">
        <v>75</v>
      </c>
      <c r="F9" s="3">
        <v>63</v>
      </c>
      <c r="G9" s="3">
        <v>92</v>
      </c>
      <c r="H9" s="3">
        <v>75</v>
      </c>
      <c r="I9" s="3">
        <v>75</v>
      </c>
      <c r="J9" s="3">
        <v>61</v>
      </c>
      <c r="K9" s="3">
        <v>90</v>
      </c>
      <c r="L9" s="24"/>
      <c r="M9" s="5"/>
      <c r="N9" s="5"/>
      <c r="O9" s="5"/>
      <c r="P9" s="5"/>
      <c r="Q9" s="5"/>
      <c r="R9" s="5"/>
      <c r="S9" s="5"/>
      <c r="T9" s="11">
        <f t="shared" si="0"/>
        <v>70.921153846153842</v>
      </c>
      <c r="U9" s="2"/>
      <c r="V9" s="11">
        <f t="shared" si="1"/>
        <v>70.921153846153842</v>
      </c>
    </row>
    <row r="10" spans="1:22" s="9" customFormat="1" ht="17.25" customHeight="1" x14ac:dyDescent="0.25">
      <c r="A10" s="3">
        <v>5</v>
      </c>
      <c r="B10" s="22" t="s">
        <v>18</v>
      </c>
      <c r="C10" s="7"/>
      <c r="D10" s="3">
        <v>65</v>
      </c>
      <c r="E10" s="3">
        <v>75</v>
      </c>
      <c r="F10" s="3">
        <v>71</v>
      </c>
      <c r="G10" s="3">
        <v>92</v>
      </c>
      <c r="H10" s="3">
        <v>79</v>
      </c>
      <c r="I10" s="3">
        <v>75</v>
      </c>
      <c r="J10" s="3">
        <v>62</v>
      </c>
      <c r="K10" s="3">
        <v>75</v>
      </c>
      <c r="L10" s="7"/>
      <c r="M10" s="7"/>
      <c r="N10" s="7"/>
      <c r="O10" s="7"/>
      <c r="P10" s="7"/>
      <c r="Q10" s="7"/>
      <c r="R10" s="7"/>
      <c r="S10" s="8"/>
      <c r="T10" s="11">
        <f t="shared" si="0"/>
        <v>69.898076923076928</v>
      </c>
      <c r="U10" s="2"/>
      <c r="V10" s="11">
        <f t="shared" si="1"/>
        <v>69.898076923076928</v>
      </c>
    </row>
    <row r="11" spans="1:22" s="9" customFormat="1" ht="17.25" customHeight="1" x14ac:dyDescent="0.25">
      <c r="A11" s="3">
        <v>6</v>
      </c>
      <c r="B11" s="22" t="s">
        <v>16</v>
      </c>
      <c r="C11" s="7"/>
      <c r="D11" s="3">
        <v>72</v>
      </c>
      <c r="E11" s="3">
        <v>75</v>
      </c>
      <c r="F11" s="3">
        <v>76</v>
      </c>
      <c r="G11" s="3">
        <v>86</v>
      </c>
      <c r="H11" s="3">
        <v>77</v>
      </c>
      <c r="I11" s="3">
        <v>76</v>
      </c>
      <c r="J11" s="3">
        <v>60</v>
      </c>
      <c r="K11" s="3">
        <v>75</v>
      </c>
      <c r="L11" s="7"/>
      <c r="M11" s="7"/>
      <c r="N11" s="7"/>
      <c r="O11" s="7"/>
      <c r="P11" s="7"/>
      <c r="Q11" s="7"/>
      <c r="R11" s="7"/>
      <c r="S11" s="8"/>
      <c r="T11" s="11">
        <f t="shared" si="0"/>
        <v>69.751923076923077</v>
      </c>
      <c r="U11" s="2"/>
      <c r="V11" s="11">
        <f t="shared" si="1"/>
        <v>69.751923076923077</v>
      </c>
    </row>
    <row r="12" spans="1:22" s="9" customFormat="1" ht="17.25" customHeight="1" x14ac:dyDescent="0.25">
      <c r="A12" s="3">
        <v>7</v>
      </c>
      <c r="B12" s="22" t="s">
        <v>13</v>
      </c>
      <c r="C12" s="7"/>
      <c r="D12" s="3">
        <v>63</v>
      </c>
      <c r="E12" s="3">
        <v>76</v>
      </c>
      <c r="F12" s="3">
        <v>70</v>
      </c>
      <c r="G12" s="3">
        <v>71</v>
      </c>
      <c r="H12" s="3">
        <v>78</v>
      </c>
      <c r="I12" s="3">
        <v>68</v>
      </c>
      <c r="J12" s="3">
        <v>60</v>
      </c>
      <c r="K12" s="3">
        <v>61</v>
      </c>
      <c r="L12" s="7"/>
      <c r="M12" s="7"/>
      <c r="N12" s="7"/>
      <c r="O12" s="7"/>
      <c r="P12" s="7"/>
      <c r="Q12" s="7"/>
      <c r="R12" s="7"/>
      <c r="S12" s="8"/>
      <c r="T12" s="11">
        <f t="shared" si="0"/>
        <v>64.709615384615375</v>
      </c>
      <c r="U12" s="2"/>
      <c r="V12" s="11">
        <f t="shared" si="1"/>
        <v>64.709615384615375</v>
      </c>
    </row>
    <row r="13" spans="1:22" s="9" customFormat="1" ht="17.25" customHeight="1" x14ac:dyDescent="0.25">
      <c r="A13" s="3">
        <v>8</v>
      </c>
      <c r="B13" s="22" t="s">
        <v>12</v>
      </c>
      <c r="C13" s="7"/>
      <c r="D13" s="3">
        <v>76</v>
      </c>
      <c r="E13" s="3">
        <v>66</v>
      </c>
      <c r="F13" s="3">
        <v>67</v>
      </c>
      <c r="G13" s="3">
        <v>75</v>
      </c>
      <c r="H13" s="3">
        <v>69</v>
      </c>
      <c r="I13" s="3">
        <v>60</v>
      </c>
      <c r="J13" s="3">
        <v>60</v>
      </c>
      <c r="K13" s="3">
        <v>66</v>
      </c>
      <c r="L13" s="7"/>
      <c r="M13" s="7"/>
      <c r="N13" s="7"/>
      <c r="O13" s="7"/>
      <c r="P13" s="7"/>
      <c r="Q13" s="7"/>
      <c r="R13" s="7"/>
      <c r="S13" s="8"/>
      <c r="T13" s="11">
        <f t="shared" si="0"/>
        <v>62.29807692307692</v>
      </c>
      <c r="U13" s="2"/>
      <c r="V13" s="11">
        <f t="shared" si="1"/>
        <v>62.29807692307692</v>
      </c>
    </row>
    <row r="14" spans="1:22" s="9" customFormat="1" ht="17.25" customHeight="1" x14ac:dyDescent="0.25">
      <c r="A14" s="3">
        <v>9</v>
      </c>
      <c r="B14" s="22" t="s">
        <v>20</v>
      </c>
      <c r="C14" s="5"/>
      <c r="D14" s="3">
        <v>61</v>
      </c>
      <c r="E14" s="3">
        <v>68</v>
      </c>
      <c r="F14" s="3">
        <v>77</v>
      </c>
      <c r="G14" s="3">
        <v>76</v>
      </c>
      <c r="H14" s="3">
        <v>68</v>
      </c>
      <c r="I14" s="3">
        <v>60</v>
      </c>
      <c r="J14" s="3">
        <v>60</v>
      </c>
      <c r="K14" s="3">
        <v>60</v>
      </c>
      <c r="L14" s="5"/>
      <c r="M14" s="5"/>
      <c r="N14" s="5"/>
      <c r="O14" s="5"/>
      <c r="P14" s="5"/>
      <c r="Q14" s="5"/>
      <c r="R14" s="5"/>
      <c r="S14" s="5"/>
      <c r="T14" s="11">
        <f t="shared" si="0"/>
        <v>62.115384615384613</v>
      </c>
      <c r="U14" s="2"/>
      <c r="V14" s="11">
        <f t="shared" si="1"/>
        <v>62.115384615384613</v>
      </c>
    </row>
    <row r="15" spans="1:22" s="9" customFormat="1" ht="17.25" customHeight="1" x14ac:dyDescent="0.25">
      <c r="A15" s="3">
        <v>10</v>
      </c>
      <c r="B15" s="22" t="s">
        <v>15</v>
      </c>
      <c r="C15" s="7"/>
      <c r="D15" s="3">
        <v>60</v>
      </c>
      <c r="E15" s="3">
        <v>69</v>
      </c>
      <c r="F15" s="3">
        <v>65</v>
      </c>
      <c r="G15" s="3">
        <v>64</v>
      </c>
      <c r="H15" s="3">
        <v>69</v>
      </c>
      <c r="I15" s="3">
        <v>67</v>
      </c>
      <c r="J15" s="3">
        <v>60</v>
      </c>
      <c r="K15" s="3">
        <v>63</v>
      </c>
      <c r="L15" s="7"/>
      <c r="M15" s="7"/>
      <c r="N15" s="7"/>
      <c r="O15" s="7"/>
      <c r="P15" s="7"/>
      <c r="Q15" s="7"/>
      <c r="R15" s="7"/>
      <c r="S15" s="8"/>
      <c r="T15" s="11">
        <f t="shared" si="0"/>
        <v>61.603846153846142</v>
      </c>
      <c r="U15" s="2"/>
      <c r="V15" s="11">
        <f t="shared" si="1"/>
        <v>61.603846153846142</v>
      </c>
    </row>
    <row r="16" spans="1:22" x14ac:dyDescent="0.25">
      <c r="L16" s="6"/>
    </row>
    <row r="17" spans="12:12" x14ac:dyDescent="0.25">
      <c r="L17" s="6"/>
    </row>
    <row r="18" spans="12:12" x14ac:dyDescent="0.25">
      <c r="L18" s="6"/>
    </row>
    <row r="19" spans="12:12" x14ac:dyDescent="0.25">
      <c r="L19" s="6"/>
    </row>
    <row r="20" spans="12:12" x14ac:dyDescent="0.25">
      <c r="L20" s="6"/>
    </row>
  </sheetData>
  <sortState xmlns:xlrd2="http://schemas.microsoft.com/office/spreadsheetml/2017/richdata2" ref="A6:V15">
    <sortCondition descending="1" ref="V6:V15"/>
  </sortState>
  <mergeCells count="2">
    <mergeCell ref="A1:Q1"/>
    <mergeCell ref="A2:N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E292B-F9F4-4E44-8CC9-9FA75A9E497F}">
  <dimension ref="A1:X20"/>
  <sheetViews>
    <sheetView topLeftCell="A5" workbookViewId="0">
      <selection activeCell="B6" sqref="B6:B19"/>
    </sheetView>
  </sheetViews>
  <sheetFormatPr defaultRowHeight="15" x14ac:dyDescent="0.25"/>
  <cols>
    <col min="1" max="1" width="5.85546875" style="29" customWidth="1"/>
    <col min="2" max="2" width="33.42578125" style="29" customWidth="1"/>
    <col min="3" max="3" width="8" style="29" customWidth="1"/>
    <col min="4" max="4" width="6" style="29" customWidth="1"/>
    <col min="5" max="6" width="5.5703125" style="29" customWidth="1"/>
    <col min="7" max="7" width="5.5703125" style="12" customWidth="1"/>
    <col min="8" max="19" width="5.5703125" style="29" customWidth="1"/>
    <col min="20" max="20" width="7.140625" style="10" customWidth="1"/>
    <col min="21" max="21" width="5.5703125" style="10" customWidth="1"/>
    <col min="22" max="22" width="14" style="10" bestFit="1" customWidth="1"/>
  </cols>
  <sheetData>
    <row r="1" spans="1:24" ht="33" customHeight="1" x14ac:dyDescent="0.25">
      <c r="A1" s="50" t="s">
        <v>61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</row>
    <row r="2" spans="1:24" ht="15.75" x14ac:dyDescent="0.25">
      <c r="A2" s="51" t="s">
        <v>44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</row>
    <row r="3" spans="1:24" x14ac:dyDescent="0.25">
      <c r="T3" s="10" t="s">
        <v>0</v>
      </c>
    </row>
    <row r="4" spans="1:24" s="16" customFormat="1" ht="25.5" x14ac:dyDescent="0.2">
      <c r="A4" s="13"/>
      <c r="B4" s="13"/>
      <c r="C4" s="14" t="s">
        <v>1</v>
      </c>
      <c r="D4" s="17">
        <v>3</v>
      </c>
      <c r="E4" s="17">
        <v>1.5</v>
      </c>
      <c r="F4" s="17">
        <v>3</v>
      </c>
      <c r="G4" s="18">
        <v>3</v>
      </c>
      <c r="H4" s="17">
        <v>1.5</v>
      </c>
      <c r="I4" s="17">
        <v>3</v>
      </c>
      <c r="J4" s="17">
        <v>4</v>
      </c>
      <c r="K4" s="17">
        <v>3</v>
      </c>
      <c r="L4" s="17">
        <v>4</v>
      </c>
      <c r="M4" s="13"/>
      <c r="N4" s="13"/>
      <c r="O4" s="13"/>
      <c r="P4" s="13"/>
      <c r="Q4" s="13"/>
      <c r="R4" s="13"/>
      <c r="S4" s="13"/>
      <c r="T4" s="15">
        <f>SUM(D4:S4)</f>
        <v>26</v>
      </c>
      <c r="U4" s="13"/>
      <c r="V4" s="13"/>
    </row>
    <row r="5" spans="1:24" s="16" customFormat="1" ht="77.25" customHeight="1" x14ac:dyDescent="0.2">
      <c r="A5" s="17" t="s">
        <v>2</v>
      </c>
      <c r="B5" s="17" t="s">
        <v>3</v>
      </c>
      <c r="C5" s="21" t="s">
        <v>4</v>
      </c>
      <c r="D5" s="4" t="s">
        <v>38</v>
      </c>
      <c r="E5" s="4" t="s">
        <v>5</v>
      </c>
      <c r="F5" s="4" t="s">
        <v>23</v>
      </c>
      <c r="G5" s="4" t="s">
        <v>39</v>
      </c>
      <c r="H5" s="4" t="s">
        <v>8</v>
      </c>
      <c r="I5" s="4" t="s">
        <v>40</v>
      </c>
      <c r="J5" s="4" t="s">
        <v>41</v>
      </c>
      <c r="K5" s="4" t="s">
        <v>26</v>
      </c>
      <c r="L5" s="4" t="s">
        <v>42</v>
      </c>
      <c r="M5" s="25"/>
      <c r="N5" s="27"/>
      <c r="O5" s="27"/>
      <c r="P5" s="27"/>
      <c r="Q5" s="27"/>
      <c r="R5" s="27"/>
      <c r="S5" s="27"/>
      <c r="T5" s="17"/>
      <c r="U5" s="26" t="s">
        <v>6</v>
      </c>
      <c r="V5" s="26" t="s">
        <v>7</v>
      </c>
      <c r="X5" s="35"/>
    </row>
    <row r="6" spans="1:24" s="30" customFormat="1" ht="16.5" customHeight="1" x14ac:dyDescent="0.25">
      <c r="A6" s="3">
        <v>1</v>
      </c>
      <c r="B6" s="53" t="s">
        <v>30</v>
      </c>
      <c r="C6" s="7"/>
      <c r="D6" s="3">
        <v>68</v>
      </c>
      <c r="E6" s="3">
        <v>76</v>
      </c>
      <c r="F6" s="3">
        <v>72</v>
      </c>
      <c r="G6" s="3">
        <v>90</v>
      </c>
      <c r="H6" s="3">
        <v>90</v>
      </c>
      <c r="I6" s="3">
        <v>90</v>
      </c>
      <c r="J6" s="3">
        <v>97</v>
      </c>
      <c r="K6" s="3">
        <v>90</v>
      </c>
      <c r="L6" s="3">
        <v>92</v>
      </c>
      <c r="M6" s="7"/>
      <c r="N6" s="7"/>
      <c r="O6" s="7"/>
      <c r="P6" s="7"/>
      <c r="Q6" s="7"/>
      <c r="R6" s="7"/>
      <c r="S6" s="8"/>
      <c r="T6" s="11">
        <f t="shared" ref="T6:T15" si="0">((D6*$D$4+E6*$E$4+F6*$F$4+G6*$G$4+H6*$H$4+I6*$I$4+J6*$J$4+K6*$K$4+L6*$L$4+M6*$M$4+N6*$N$4+O6*$O$4+P6*$P$4+((Q6+R6)/2)*($Q$4+$R$4))/$T$4)*0.95</f>
        <v>81.663461538461533</v>
      </c>
      <c r="U6" s="2">
        <f>2</f>
        <v>2</v>
      </c>
      <c r="V6" s="11">
        <f t="shared" ref="V6:V15" si="1">T6+U6</f>
        <v>83.663461538461533</v>
      </c>
      <c r="X6" s="34"/>
    </row>
    <row r="7" spans="1:24" s="30" customFormat="1" ht="16.5" customHeight="1" x14ac:dyDescent="0.25">
      <c r="A7" s="3">
        <v>2</v>
      </c>
      <c r="B7" s="53" t="s">
        <v>34</v>
      </c>
      <c r="C7" s="7"/>
      <c r="D7" s="3">
        <v>75</v>
      </c>
      <c r="E7" s="3">
        <v>76</v>
      </c>
      <c r="F7" s="3">
        <v>67</v>
      </c>
      <c r="G7" s="3">
        <v>90</v>
      </c>
      <c r="H7" s="3">
        <v>83</v>
      </c>
      <c r="I7" s="3">
        <v>90</v>
      </c>
      <c r="J7" s="3">
        <v>97</v>
      </c>
      <c r="K7" s="3">
        <v>90</v>
      </c>
      <c r="L7" s="3">
        <v>90</v>
      </c>
      <c r="M7" s="7"/>
      <c r="N7" s="7"/>
      <c r="O7" s="7"/>
      <c r="P7" s="7"/>
      <c r="Q7" s="7"/>
      <c r="R7" s="7"/>
      <c r="S7" s="8"/>
      <c r="T7" s="11">
        <f t="shared" si="0"/>
        <v>81.206730769230759</v>
      </c>
      <c r="U7" s="2"/>
      <c r="V7" s="11">
        <f t="shared" si="1"/>
        <v>81.206730769230759</v>
      </c>
      <c r="X7" s="34"/>
    </row>
    <row r="8" spans="1:24" s="30" customFormat="1" ht="16.5" customHeight="1" x14ac:dyDescent="0.25">
      <c r="A8" s="3">
        <v>3</v>
      </c>
      <c r="B8" s="53" t="s">
        <v>31</v>
      </c>
      <c r="C8" s="7"/>
      <c r="D8" s="3">
        <v>76</v>
      </c>
      <c r="E8" s="3">
        <v>63</v>
      </c>
      <c r="F8" s="3">
        <v>65</v>
      </c>
      <c r="G8" s="3">
        <v>93</v>
      </c>
      <c r="H8" s="3">
        <v>90</v>
      </c>
      <c r="I8" s="3">
        <v>75</v>
      </c>
      <c r="J8" s="3">
        <v>85</v>
      </c>
      <c r="K8" s="3">
        <v>77</v>
      </c>
      <c r="L8" s="3">
        <v>82</v>
      </c>
      <c r="M8" s="7"/>
      <c r="N8" s="7"/>
      <c r="O8" s="7"/>
      <c r="P8" s="7"/>
      <c r="Q8" s="7"/>
      <c r="R8" s="7"/>
      <c r="S8" s="8"/>
      <c r="T8" s="11">
        <f t="shared" si="0"/>
        <v>75.104807692307688</v>
      </c>
      <c r="U8" s="2"/>
      <c r="V8" s="11">
        <f t="shared" si="1"/>
        <v>75.104807692307688</v>
      </c>
      <c r="X8" s="34"/>
    </row>
    <row r="9" spans="1:24" s="30" customFormat="1" ht="16.5" customHeight="1" x14ac:dyDescent="0.25">
      <c r="A9" s="3">
        <v>4</v>
      </c>
      <c r="B9" s="53" t="s">
        <v>37</v>
      </c>
      <c r="C9" s="7"/>
      <c r="D9" s="3">
        <v>60</v>
      </c>
      <c r="E9" s="3">
        <v>76</v>
      </c>
      <c r="F9" s="3">
        <v>68</v>
      </c>
      <c r="G9" s="3">
        <v>90</v>
      </c>
      <c r="H9" s="3">
        <v>76</v>
      </c>
      <c r="I9" s="3">
        <v>75</v>
      </c>
      <c r="J9" s="3">
        <v>83</v>
      </c>
      <c r="K9" s="3">
        <v>75</v>
      </c>
      <c r="L9" s="3">
        <v>75</v>
      </c>
      <c r="M9" s="7"/>
      <c r="N9" s="7"/>
      <c r="O9" s="7"/>
      <c r="P9" s="7"/>
      <c r="Q9" s="7"/>
      <c r="R9" s="7"/>
      <c r="S9" s="8"/>
      <c r="T9" s="11">
        <f t="shared" si="0"/>
        <v>71.76153846153845</v>
      </c>
      <c r="U9" s="2"/>
      <c r="V9" s="11">
        <f t="shared" si="1"/>
        <v>71.76153846153845</v>
      </c>
      <c r="X9" s="44"/>
    </row>
    <row r="10" spans="1:24" s="30" customFormat="1" ht="16.5" customHeight="1" x14ac:dyDescent="0.25">
      <c r="A10" s="3">
        <v>5</v>
      </c>
      <c r="B10" s="53" t="s">
        <v>32</v>
      </c>
      <c r="C10" s="7"/>
      <c r="D10" s="3">
        <v>63</v>
      </c>
      <c r="E10" s="3">
        <v>81</v>
      </c>
      <c r="F10" s="3">
        <v>62</v>
      </c>
      <c r="G10" s="3">
        <v>75</v>
      </c>
      <c r="H10" s="3">
        <v>65</v>
      </c>
      <c r="I10" s="3">
        <v>68</v>
      </c>
      <c r="J10" s="3">
        <v>82</v>
      </c>
      <c r="K10" s="3">
        <v>76</v>
      </c>
      <c r="L10" s="3">
        <v>65</v>
      </c>
      <c r="M10" s="7"/>
      <c r="N10" s="7"/>
      <c r="O10" s="7"/>
      <c r="P10" s="7"/>
      <c r="Q10" s="7"/>
      <c r="R10" s="7"/>
      <c r="S10" s="8"/>
      <c r="T10" s="11">
        <f t="shared" si="0"/>
        <v>67.194230769230757</v>
      </c>
      <c r="U10" s="2"/>
      <c r="V10" s="11">
        <f t="shared" si="1"/>
        <v>67.194230769230757</v>
      </c>
      <c r="X10" s="34"/>
    </row>
    <row r="11" spans="1:24" s="30" customFormat="1" ht="16.5" customHeight="1" x14ac:dyDescent="0.25">
      <c r="A11" s="3">
        <v>6</v>
      </c>
      <c r="B11" s="53" t="s">
        <v>28</v>
      </c>
      <c r="C11" s="7"/>
      <c r="D11" s="3">
        <v>62</v>
      </c>
      <c r="E11" s="3">
        <v>64</v>
      </c>
      <c r="F11" s="3">
        <v>72</v>
      </c>
      <c r="G11" s="3">
        <v>75</v>
      </c>
      <c r="H11" s="3">
        <v>64</v>
      </c>
      <c r="I11" s="3">
        <v>62</v>
      </c>
      <c r="J11" s="3">
        <v>75</v>
      </c>
      <c r="K11" s="3">
        <v>65</v>
      </c>
      <c r="L11" s="3">
        <v>80</v>
      </c>
      <c r="M11" s="7"/>
      <c r="N11" s="7"/>
      <c r="O11" s="7"/>
      <c r="P11" s="7"/>
      <c r="Q11" s="7"/>
      <c r="R11" s="7"/>
      <c r="S11" s="8"/>
      <c r="T11" s="11">
        <f t="shared" si="0"/>
        <v>66.5</v>
      </c>
      <c r="U11" s="2"/>
      <c r="V11" s="11">
        <f t="shared" si="1"/>
        <v>66.5</v>
      </c>
      <c r="X11" s="34"/>
    </row>
    <row r="12" spans="1:24" s="30" customFormat="1" ht="16.5" customHeight="1" x14ac:dyDescent="0.25">
      <c r="A12" s="3">
        <v>7</v>
      </c>
      <c r="B12" s="53" t="s">
        <v>36</v>
      </c>
      <c r="C12" s="7"/>
      <c r="D12" s="3">
        <v>62</v>
      </c>
      <c r="E12" s="3">
        <v>64</v>
      </c>
      <c r="F12" s="3">
        <v>79</v>
      </c>
      <c r="G12" s="3">
        <v>72</v>
      </c>
      <c r="H12" s="3">
        <v>77</v>
      </c>
      <c r="I12" s="3">
        <v>62</v>
      </c>
      <c r="J12" s="3">
        <v>73</v>
      </c>
      <c r="K12" s="3">
        <v>65</v>
      </c>
      <c r="L12" s="3">
        <v>71</v>
      </c>
      <c r="M12" s="7"/>
      <c r="N12" s="7"/>
      <c r="O12" s="7"/>
      <c r="P12" s="7"/>
      <c r="Q12" s="7"/>
      <c r="R12" s="7"/>
      <c r="S12" s="7"/>
      <c r="T12" s="11">
        <f t="shared" si="0"/>
        <v>66.043269230769226</v>
      </c>
      <c r="U12" s="2"/>
      <c r="V12" s="11">
        <f t="shared" si="1"/>
        <v>66.043269230769226</v>
      </c>
      <c r="X12" s="44"/>
    </row>
    <row r="13" spans="1:24" s="30" customFormat="1" ht="16.5" customHeight="1" x14ac:dyDescent="0.25">
      <c r="A13" s="3">
        <v>8</v>
      </c>
      <c r="B13" s="53" t="s">
        <v>33</v>
      </c>
      <c r="C13" s="7"/>
      <c r="D13" s="3">
        <v>62</v>
      </c>
      <c r="E13" s="3">
        <v>62</v>
      </c>
      <c r="F13" s="3">
        <v>66</v>
      </c>
      <c r="G13" s="3">
        <v>75</v>
      </c>
      <c r="H13" s="3">
        <v>77</v>
      </c>
      <c r="I13" s="3">
        <v>62</v>
      </c>
      <c r="J13" s="3">
        <v>75</v>
      </c>
      <c r="K13" s="3">
        <v>65</v>
      </c>
      <c r="L13" s="3">
        <v>75</v>
      </c>
      <c r="M13" s="7"/>
      <c r="N13" s="7"/>
      <c r="O13" s="7"/>
      <c r="P13" s="7"/>
      <c r="Q13" s="7"/>
      <c r="R13" s="7"/>
      <c r="S13" s="8"/>
      <c r="T13" s="11">
        <f t="shared" si="0"/>
        <v>65.714423076923069</v>
      </c>
      <c r="U13" s="2"/>
      <c r="V13" s="11">
        <f t="shared" si="1"/>
        <v>65.714423076923069</v>
      </c>
      <c r="X13" s="34"/>
    </row>
    <row r="14" spans="1:24" s="30" customFormat="1" ht="16.5" customHeight="1" x14ac:dyDescent="0.25">
      <c r="A14" s="3">
        <v>9</v>
      </c>
      <c r="B14" s="53" t="s">
        <v>35</v>
      </c>
      <c r="C14" s="7"/>
      <c r="D14" s="3">
        <v>61</v>
      </c>
      <c r="E14" s="3">
        <v>62</v>
      </c>
      <c r="F14" s="3">
        <v>68</v>
      </c>
      <c r="G14" s="3">
        <v>75</v>
      </c>
      <c r="H14" s="3">
        <v>76</v>
      </c>
      <c r="I14" s="3">
        <v>60</v>
      </c>
      <c r="J14" s="3">
        <v>73</v>
      </c>
      <c r="K14" s="3">
        <v>65</v>
      </c>
      <c r="L14" s="3">
        <v>78</v>
      </c>
      <c r="M14" s="7"/>
      <c r="N14" s="7"/>
      <c r="O14" s="7"/>
      <c r="P14" s="7"/>
      <c r="Q14" s="7"/>
      <c r="R14" s="7"/>
      <c r="S14" s="8"/>
      <c r="T14" s="11">
        <f t="shared" si="0"/>
        <v>65.696153846153848</v>
      </c>
      <c r="U14" s="2"/>
      <c r="V14" s="11">
        <f t="shared" si="1"/>
        <v>65.696153846153848</v>
      </c>
      <c r="X14" s="34"/>
    </row>
    <row r="15" spans="1:24" s="30" customFormat="1" ht="16.5" customHeight="1" x14ac:dyDescent="0.25">
      <c r="A15" s="3">
        <v>10</v>
      </c>
      <c r="B15" s="53" t="s">
        <v>29</v>
      </c>
      <c r="C15" s="7"/>
      <c r="D15" s="3">
        <v>61</v>
      </c>
      <c r="E15" s="3">
        <v>61</v>
      </c>
      <c r="F15" s="3">
        <v>67</v>
      </c>
      <c r="G15" s="3">
        <v>75</v>
      </c>
      <c r="H15" s="3">
        <v>62</v>
      </c>
      <c r="I15" s="3">
        <v>60</v>
      </c>
      <c r="J15" s="3">
        <v>74</v>
      </c>
      <c r="K15" s="3">
        <v>65</v>
      </c>
      <c r="L15" s="3">
        <v>68</v>
      </c>
      <c r="M15" s="7"/>
      <c r="N15" s="7"/>
      <c r="O15" s="7"/>
      <c r="P15" s="7"/>
      <c r="Q15" s="7"/>
      <c r="R15" s="7"/>
      <c r="S15" s="8"/>
      <c r="T15" s="11">
        <f t="shared" si="0"/>
        <v>63.44903846153845</v>
      </c>
      <c r="U15" s="2"/>
      <c r="V15" s="11">
        <f t="shared" si="1"/>
        <v>63.44903846153845</v>
      </c>
      <c r="X15" s="34"/>
    </row>
    <row r="16" spans="1:24" x14ac:dyDescent="0.25">
      <c r="B16" s="54"/>
      <c r="L16" s="6"/>
    </row>
    <row r="17" spans="2:12" x14ac:dyDescent="0.25">
      <c r="B17" s="54"/>
      <c r="L17" s="6"/>
    </row>
    <row r="18" spans="2:12" x14ac:dyDescent="0.25">
      <c r="B18" s="54"/>
      <c r="L18" s="6"/>
    </row>
    <row r="19" spans="2:12" x14ac:dyDescent="0.25">
      <c r="B19" s="54"/>
      <c r="L19" s="6"/>
    </row>
    <row r="20" spans="2:12" x14ac:dyDescent="0.25">
      <c r="L20" s="6"/>
    </row>
  </sheetData>
  <sortState xmlns:xlrd2="http://schemas.microsoft.com/office/spreadsheetml/2017/richdata2" ref="A6:X15">
    <sortCondition descending="1" ref="V6:V15"/>
  </sortState>
  <mergeCells count="2">
    <mergeCell ref="A1:Q1"/>
    <mergeCell ref="A2:Q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3CB5B-4B92-46F4-9441-BE2C90A304BF}">
  <dimension ref="A1:X21"/>
  <sheetViews>
    <sheetView topLeftCell="A6" workbookViewId="0">
      <selection activeCell="B6" sqref="B6:B21"/>
    </sheetView>
  </sheetViews>
  <sheetFormatPr defaultRowHeight="15" x14ac:dyDescent="0.25"/>
  <cols>
    <col min="1" max="1" width="5.85546875" style="29" customWidth="1"/>
    <col min="2" max="2" width="33.42578125" style="29" customWidth="1"/>
    <col min="3" max="3" width="8" style="29" customWidth="1"/>
    <col min="4" max="4" width="6" style="29" customWidth="1"/>
    <col min="5" max="6" width="5.5703125" style="29" customWidth="1"/>
    <col min="7" max="7" width="5.5703125" style="12" customWidth="1"/>
    <col min="8" max="15" width="5.5703125" style="29" customWidth="1"/>
    <col min="16" max="16" width="5.5703125" style="19" customWidth="1"/>
    <col min="17" max="19" width="5.5703125" style="29" customWidth="1"/>
    <col min="20" max="20" width="7.140625" style="10" customWidth="1"/>
    <col min="21" max="21" width="5.5703125" style="10" customWidth="1"/>
    <col min="22" max="22" width="12.7109375" style="10" customWidth="1"/>
  </cols>
  <sheetData>
    <row r="1" spans="1:24" ht="15.75" x14ac:dyDescent="0.25">
      <c r="A1" s="47" t="s">
        <v>64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</row>
    <row r="2" spans="1:24" ht="15.75" x14ac:dyDescent="0.25">
      <c r="A2" s="48" t="s">
        <v>62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3" spans="1:24" x14ac:dyDescent="0.25">
      <c r="T3" s="10" t="s">
        <v>0</v>
      </c>
    </row>
    <row r="4" spans="1:24" s="16" customFormat="1" ht="25.5" x14ac:dyDescent="0.2">
      <c r="A4" s="13"/>
      <c r="B4" s="13"/>
      <c r="C4" s="14" t="s">
        <v>1</v>
      </c>
      <c r="D4" s="17">
        <v>3</v>
      </c>
      <c r="E4" s="17">
        <v>1.5</v>
      </c>
      <c r="F4" s="17">
        <v>3</v>
      </c>
      <c r="G4" s="18">
        <v>3</v>
      </c>
      <c r="H4" s="17">
        <v>1.5</v>
      </c>
      <c r="I4" s="17">
        <v>3</v>
      </c>
      <c r="J4" s="17">
        <v>4</v>
      </c>
      <c r="K4" s="17">
        <v>3</v>
      </c>
      <c r="L4" s="17">
        <v>4</v>
      </c>
      <c r="M4" s="13"/>
      <c r="N4" s="13"/>
      <c r="O4" s="13"/>
      <c r="P4" s="13"/>
      <c r="Q4" s="13"/>
      <c r="R4" s="13"/>
      <c r="S4" s="13"/>
      <c r="T4" s="15">
        <f>SUM(D4:S4)</f>
        <v>26</v>
      </c>
      <c r="U4" s="13"/>
      <c r="V4" s="13"/>
    </row>
    <row r="5" spans="1:24" s="16" customFormat="1" ht="77.25" customHeight="1" x14ac:dyDescent="0.2">
      <c r="A5" s="17" t="s">
        <v>2</v>
      </c>
      <c r="B5" s="17" t="s">
        <v>3</v>
      </c>
      <c r="C5" s="21" t="s">
        <v>4</v>
      </c>
      <c r="D5" s="4" t="s">
        <v>38</v>
      </c>
      <c r="E5" s="4" t="s">
        <v>5</v>
      </c>
      <c r="F5" s="4" t="s">
        <v>23</v>
      </c>
      <c r="G5" s="4" t="s">
        <v>39</v>
      </c>
      <c r="H5" s="4" t="s">
        <v>8</v>
      </c>
      <c r="I5" s="4" t="s">
        <v>40</v>
      </c>
      <c r="J5" s="4" t="s">
        <v>41</v>
      </c>
      <c r="K5" s="4" t="s">
        <v>26</v>
      </c>
      <c r="L5" s="4" t="s">
        <v>42</v>
      </c>
      <c r="M5" s="25"/>
      <c r="N5" s="27"/>
      <c r="O5" s="27"/>
      <c r="P5" s="4" t="s">
        <v>63</v>
      </c>
      <c r="Q5" s="27"/>
      <c r="R5" s="27"/>
      <c r="S5" s="27"/>
      <c r="T5" s="17"/>
      <c r="U5" s="26" t="s">
        <v>6</v>
      </c>
      <c r="V5" s="26" t="s">
        <v>7</v>
      </c>
    </row>
    <row r="6" spans="1:24" s="30" customFormat="1" ht="16.5" customHeight="1" x14ac:dyDescent="0.25">
      <c r="A6" s="3">
        <v>1</v>
      </c>
      <c r="B6" s="53" t="s">
        <v>45</v>
      </c>
      <c r="C6" s="7"/>
      <c r="D6" s="3">
        <v>91</v>
      </c>
      <c r="E6" s="3">
        <v>92</v>
      </c>
      <c r="F6" s="3">
        <v>92</v>
      </c>
      <c r="G6" s="3">
        <v>91</v>
      </c>
      <c r="H6" s="3">
        <v>91</v>
      </c>
      <c r="I6" s="3">
        <v>90</v>
      </c>
      <c r="J6" s="3">
        <v>93</v>
      </c>
      <c r="K6" s="3">
        <v>95</v>
      </c>
      <c r="L6" s="3">
        <v>93</v>
      </c>
      <c r="M6" s="7"/>
      <c r="N6" s="7"/>
      <c r="O6" s="7"/>
      <c r="P6" s="20">
        <v>90</v>
      </c>
      <c r="Q6" s="7"/>
      <c r="R6" s="7"/>
      <c r="S6" s="8"/>
      <c r="T6" s="11">
        <f t="shared" ref="T6:T21" si="0">((D6*$D$4+E6*$E$4+F6*$F$4+G6*$G$4+H6*$H$4+I6*$I$4+J6*$J$4+K6*$K$4+L6*$L$4+M6*$M$4+N6*$N$4+O6*$O$4+P6*$P$4+((Q6+R6)/2)*($Q$4+$R$4))/$T$4)*0.95</f>
        <v>87.527884615384608</v>
      </c>
      <c r="U6" s="2">
        <f>2+1+0.5</f>
        <v>3.5</v>
      </c>
      <c r="V6" s="11">
        <f t="shared" ref="V6:V21" si="1">T6+U6</f>
        <v>91.027884615384608</v>
      </c>
      <c r="W6" s="43"/>
      <c r="X6" s="34"/>
    </row>
    <row r="7" spans="1:24" s="30" customFormat="1" ht="16.5" customHeight="1" x14ac:dyDescent="0.25">
      <c r="A7" s="3">
        <v>2</v>
      </c>
      <c r="B7" s="53" t="s">
        <v>53</v>
      </c>
      <c r="C7" s="5"/>
      <c r="D7" s="3">
        <v>79</v>
      </c>
      <c r="E7" s="3">
        <v>80</v>
      </c>
      <c r="F7" s="3">
        <v>91</v>
      </c>
      <c r="G7" s="3">
        <v>95</v>
      </c>
      <c r="H7" s="3">
        <v>92</v>
      </c>
      <c r="I7" s="3">
        <v>90</v>
      </c>
      <c r="J7" s="3">
        <v>92</v>
      </c>
      <c r="K7" s="3">
        <v>74</v>
      </c>
      <c r="L7" s="3">
        <v>90</v>
      </c>
      <c r="M7" s="5"/>
      <c r="N7" s="5"/>
      <c r="O7" s="5"/>
      <c r="P7" s="20">
        <v>80</v>
      </c>
      <c r="Q7" s="5"/>
      <c r="R7" s="5"/>
      <c r="S7" s="5"/>
      <c r="T7" s="11">
        <f t="shared" si="0"/>
        <v>83.051923076923075</v>
      </c>
      <c r="U7" s="2"/>
      <c r="V7" s="11">
        <f t="shared" si="1"/>
        <v>83.051923076923075</v>
      </c>
      <c r="W7"/>
      <c r="X7"/>
    </row>
    <row r="8" spans="1:24" s="30" customFormat="1" ht="16.5" customHeight="1" x14ac:dyDescent="0.25">
      <c r="A8" s="3">
        <v>3</v>
      </c>
      <c r="B8" s="53" t="s">
        <v>51</v>
      </c>
      <c r="C8" s="5"/>
      <c r="D8" s="3">
        <v>63</v>
      </c>
      <c r="E8" s="3">
        <v>78</v>
      </c>
      <c r="F8" s="3">
        <v>81</v>
      </c>
      <c r="G8" s="3">
        <v>90</v>
      </c>
      <c r="H8" s="3">
        <v>94</v>
      </c>
      <c r="I8" s="3">
        <v>90</v>
      </c>
      <c r="J8" s="3">
        <v>97</v>
      </c>
      <c r="K8" s="3">
        <v>80</v>
      </c>
      <c r="L8" s="3">
        <v>90</v>
      </c>
      <c r="M8" s="5"/>
      <c r="N8" s="5"/>
      <c r="O8" s="5"/>
      <c r="P8" s="20">
        <v>77</v>
      </c>
      <c r="Q8" s="5"/>
      <c r="R8" s="5"/>
      <c r="S8" s="5"/>
      <c r="T8" s="11">
        <f t="shared" si="0"/>
        <v>81.042307692307688</v>
      </c>
      <c r="U8" s="2">
        <f>2</f>
        <v>2</v>
      </c>
      <c r="V8" s="11">
        <f t="shared" si="1"/>
        <v>83.042307692307688</v>
      </c>
      <c r="W8"/>
      <c r="X8"/>
    </row>
    <row r="9" spans="1:24" s="30" customFormat="1" ht="16.5" customHeight="1" x14ac:dyDescent="0.25">
      <c r="A9" s="3">
        <v>4</v>
      </c>
      <c r="B9" s="53" t="s">
        <v>46</v>
      </c>
      <c r="C9" s="7"/>
      <c r="D9" s="3">
        <v>85</v>
      </c>
      <c r="E9" s="3">
        <v>90</v>
      </c>
      <c r="F9" s="3">
        <v>62</v>
      </c>
      <c r="G9" s="3">
        <v>90</v>
      </c>
      <c r="H9" s="3">
        <v>82</v>
      </c>
      <c r="I9" s="3">
        <v>90</v>
      </c>
      <c r="J9" s="3">
        <v>92</v>
      </c>
      <c r="K9" s="3">
        <v>75</v>
      </c>
      <c r="L9" s="3">
        <v>90</v>
      </c>
      <c r="M9" s="7"/>
      <c r="N9" s="7"/>
      <c r="O9" s="7"/>
      <c r="P9" s="20">
        <v>80</v>
      </c>
      <c r="Q9" s="7"/>
      <c r="R9" s="7"/>
      <c r="S9" s="8"/>
      <c r="T9" s="11">
        <f t="shared" si="0"/>
        <v>80.092307692307685</v>
      </c>
      <c r="U9" s="2"/>
      <c r="V9" s="11">
        <f t="shared" si="1"/>
        <v>80.092307692307685</v>
      </c>
      <c r="X9" s="34"/>
    </row>
    <row r="10" spans="1:24" s="30" customFormat="1" ht="16.5" customHeight="1" x14ac:dyDescent="0.25">
      <c r="A10" s="3">
        <v>5</v>
      </c>
      <c r="B10" s="53" t="s">
        <v>60</v>
      </c>
      <c r="C10" s="5"/>
      <c r="D10" s="3">
        <v>72</v>
      </c>
      <c r="E10" s="3">
        <v>72</v>
      </c>
      <c r="F10" s="3">
        <v>87</v>
      </c>
      <c r="G10" s="3">
        <v>83</v>
      </c>
      <c r="H10" s="3">
        <v>91</v>
      </c>
      <c r="I10" s="36">
        <v>75</v>
      </c>
      <c r="J10" s="3">
        <v>88</v>
      </c>
      <c r="K10" s="3">
        <v>60</v>
      </c>
      <c r="L10" s="3">
        <v>74</v>
      </c>
      <c r="M10" s="5"/>
      <c r="N10" s="5"/>
      <c r="O10" s="5"/>
      <c r="P10" s="20">
        <v>76</v>
      </c>
      <c r="Q10" s="5"/>
      <c r="R10" s="5"/>
      <c r="S10" s="5"/>
      <c r="T10" s="11">
        <f t="shared" si="0"/>
        <v>73.935576923076923</v>
      </c>
      <c r="U10" s="2">
        <f>2+2</f>
        <v>4</v>
      </c>
      <c r="V10" s="11">
        <f t="shared" si="1"/>
        <v>77.935576923076923</v>
      </c>
      <c r="W10"/>
      <c r="X10"/>
    </row>
    <row r="11" spans="1:24" s="30" customFormat="1" ht="16.5" customHeight="1" x14ac:dyDescent="0.25">
      <c r="A11" s="3">
        <v>6</v>
      </c>
      <c r="B11" s="53" t="s">
        <v>57</v>
      </c>
      <c r="C11" s="5"/>
      <c r="D11" s="3">
        <v>79</v>
      </c>
      <c r="E11" s="3">
        <v>65</v>
      </c>
      <c r="F11" s="3">
        <v>69</v>
      </c>
      <c r="G11" s="3">
        <v>77</v>
      </c>
      <c r="H11" s="3">
        <v>92</v>
      </c>
      <c r="I11" s="3">
        <v>90</v>
      </c>
      <c r="J11" s="3">
        <v>90</v>
      </c>
      <c r="K11" s="3">
        <v>62</v>
      </c>
      <c r="L11" s="3">
        <v>85</v>
      </c>
      <c r="M11" s="5"/>
      <c r="N11" s="5"/>
      <c r="O11" s="5"/>
      <c r="P11" s="20">
        <v>78</v>
      </c>
      <c r="Q11" s="5"/>
      <c r="R11" s="5"/>
      <c r="S11" s="5"/>
      <c r="T11" s="11">
        <f t="shared" si="0"/>
        <v>75.506730769230757</v>
      </c>
      <c r="U11" s="2"/>
      <c r="V11" s="11">
        <f t="shared" si="1"/>
        <v>75.506730769230757</v>
      </c>
      <c r="W11"/>
      <c r="X11"/>
    </row>
    <row r="12" spans="1:24" s="30" customFormat="1" ht="16.5" customHeight="1" x14ac:dyDescent="0.25">
      <c r="A12" s="3">
        <v>7</v>
      </c>
      <c r="B12" s="53" t="s">
        <v>58</v>
      </c>
      <c r="C12" s="5"/>
      <c r="D12" s="3">
        <v>65</v>
      </c>
      <c r="E12" s="3">
        <v>90</v>
      </c>
      <c r="F12" s="3">
        <v>63</v>
      </c>
      <c r="G12" s="3">
        <v>90</v>
      </c>
      <c r="H12" s="3">
        <v>93</v>
      </c>
      <c r="I12" s="3">
        <v>68</v>
      </c>
      <c r="J12" s="3">
        <v>91</v>
      </c>
      <c r="K12" s="3">
        <v>75</v>
      </c>
      <c r="L12" s="3">
        <v>75</v>
      </c>
      <c r="M12" s="5"/>
      <c r="N12" s="5"/>
      <c r="O12" s="5"/>
      <c r="P12" s="20">
        <v>77</v>
      </c>
      <c r="Q12" s="5"/>
      <c r="R12" s="5"/>
      <c r="S12" s="5"/>
      <c r="T12" s="11">
        <f t="shared" si="0"/>
        <v>73.862499999999997</v>
      </c>
      <c r="U12" s="2"/>
      <c r="V12" s="11">
        <f t="shared" si="1"/>
        <v>73.862499999999997</v>
      </c>
      <c r="W12"/>
      <c r="X12"/>
    </row>
    <row r="13" spans="1:24" s="30" customFormat="1" ht="16.5" customHeight="1" x14ac:dyDescent="0.25">
      <c r="A13" s="3">
        <v>8</v>
      </c>
      <c r="B13" s="53" t="s">
        <v>59</v>
      </c>
      <c r="C13" s="5"/>
      <c r="D13" s="3">
        <v>60</v>
      </c>
      <c r="E13" s="3">
        <v>66</v>
      </c>
      <c r="F13" s="3">
        <v>60</v>
      </c>
      <c r="G13" s="3">
        <v>75</v>
      </c>
      <c r="H13" s="3">
        <v>96</v>
      </c>
      <c r="I13" s="3">
        <v>90</v>
      </c>
      <c r="J13" s="3">
        <v>95</v>
      </c>
      <c r="K13" s="3">
        <v>75</v>
      </c>
      <c r="L13" s="3">
        <v>74</v>
      </c>
      <c r="M13" s="5"/>
      <c r="N13" s="5"/>
      <c r="O13" s="5"/>
      <c r="P13" s="20">
        <v>76</v>
      </c>
      <c r="Q13" s="5"/>
      <c r="R13" s="5"/>
      <c r="S13" s="5"/>
      <c r="T13" s="11">
        <f t="shared" si="0"/>
        <v>73.04038461538461</v>
      </c>
      <c r="U13" s="2"/>
      <c r="V13" s="11">
        <f t="shared" si="1"/>
        <v>73.04038461538461</v>
      </c>
      <c r="W13"/>
      <c r="X13"/>
    </row>
    <row r="14" spans="1:24" s="30" customFormat="1" ht="16.5" customHeight="1" x14ac:dyDescent="0.25">
      <c r="A14" s="3">
        <v>9</v>
      </c>
      <c r="B14" s="53" t="s">
        <v>49</v>
      </c>
      <c r="C14" s="7"/>
      <c r="D14" s="3">
        <v>82</v>
      </c>
      <c r="E14" s="3">
        <v>64</v>
      </c>
      <c r="F14" s="3">
        <v>64</v>
      </c>
      <c r="G14" s="3">
        <v>73</v>
      </c>
      <c r="H14" s="3">
        <v>93</v>
      </c>
      <c r="I14" s="3">
        <v>75</v>
      </c>
      <c r="J14" s="3">
        <v>85</v>
      </c>
      <c r="K14" s="3">
        <v>62</v>
      </c>
      <c r="L14" s="3">
        <v>70</v>
      </c>
      <c r="M14" s="7"/>
      <c r="N14" s="7"/>
      <c r="O14" s="7"/>
      <c r="P14" s="20">
        <v>60</v>
      </c>
      <c r="Q14" s="7"/>
      <c r="R14" s="7"/>
      <c r="S14" s="8"/>
      <c r="T14" s="11">
        <f t="shared" si="0"/>
        <v>70.281730769230762</v>
      </c>
      <c r="U14" s="2"/>
      <c r="V14" s="11">
        <f t="shared" si="1"/>
        <v>70.281730769230762</v>
      </c>
      <c r="X14" s="34"/>
    </row>
    <row r="15" spans="1:24" s="30" customFormat="1" ht="16.5" customHeight="1" x14ac:dyDescent="0.25">
      <c r="A15" s="3">
        <v>10</v>
      </c>
      <c r="B15" s="53" t="s">
        <v>47</v>
      </c>
      <c r="C15" s="7"/>
      <c r="D15" s="3">
        <v>71</v>
      </c>
      <c r="E15" s="3">
        <v>64</v>
      </c>
      <c r="F15" s="3">
        <v>61</v>
      </c>
      <c r="G15" s="3">
        <v>70</v>
      </c>
      <c r="H15" s="3">
        <v>94</v>
      </c>
      <c r="I15" s="3">
        <v>75</v>
      </c>
      <c r="J15" s="3">
        <v>81</v>
      </c>
      <c r="K15" s="3">
        <v>60</v>
      </c>
      <c r="L15" s="3">
        <v>74</v>
      </c>
      <c r="M15" s="7"/>
      <c r="N15" s="7"/>
      <c r="O15" s="7"/>
      <c r="P15" s="20">
        <v>75</v>
      </c>
      <c r="Q15" s="7"/>
      <c r="R15" s="7"/>
      <c r="S15" s="8"/>
      <c r="T15" s="11">
        <f t="shared" si="0"/>
        <v>68.253846153846141</v>
      </c>
      <c r="U15" s="2"/>
      <c r="V15" s="11">
        <f t="shared" si="1"/>
        <v>68.253846153846141</v>
      </c>
      <c r="X15" s="34"/>
    </row>
    <row r="16" spans="1:24" s="30" customFormat="1" ht="16.5" customHeight="1" x14ac:dyDescent="0.25">
      <c r="A16" s="3">
        <v>11</v>
      </c>
      <c r="B16" s="53" t="s">
        <v>52</v>
      </c>
      <c r="C16" s="5"/>
      <c r="D16" s="3">
        <v>78</v>
      </c>
      <c r="E16" s="3">
        <v>64</v>
      </c>
      <c r="F16" s="3">
        <v>70</v>
      </c>
      <c r="G16" s="3">
        <v>71</v>
      </c>
      <c r="H16" s="3">
        <v>90</v>
      </c>
      <c r="I16" s="3">
        <v>65</v>
      </c>
      <c r="J16" s="3">
        <v>79</v>
      </c>
      <c r="K16" s="3">
        <v>62</v>
      </c>
      <c r="L16" s="3">
        <v>70</v>
      </c>
      <c r="M16" s="5"/>
      <c r="N16" s="5"/>
      <c r="O16" s="5"/>
      <c r="P16" s="20">
        <v>75</v>
      </c>
      <c r="Q16" s="5"/>
      <c r="R16" s="5"/>
      <c r="S16" s="5"/>
      <c r="T16" s="11">
        <f t="shared" si="0"/>
        <v>68.144230769230759</v>
      </c>
      <c r="U16" s="2"/>
      <c r="V16" s="11">
        <f t="shared" si="1"/>
        <v>68.144230769230759</v>
      </c>
      <c r="W16"/>
      <c r="X16"/>
    </row>
    <row r="17" spans="1:24" x14ac:dyDescent="0.25">
      <c r="A17" s="3">
        <v>12</v>
      </c>
      <c r="B17" s="53" t="s">
        <v>54</v>
      </c>
      <c r="C17" s="5"/>
      <c r="D17" s="3">
        <v>61</v>
      </c>
      <c r="E17" s="3">
        <v>63</v>
      </c>
      <c r="F17" s="3">
        <v>69</v>
      </c>
      <c r="G17" s="3">
        <v>69</v>
      </c>
      <c r="H17" s="3">
        <v>94</v>
      </c>
      <c r="I17" s="3">
        <v>62</v>
      </c>
      <c r="J17" s="3">
        <v>73</v>
      </c>
      <c r="K17" s="3">
        <v>62</v>
      </c>
      <c r="L17" s="3">
        <v>67</v>
      </c>
      <c r="M17" s="5"/>
      <c r="N17" s="5"/>
      <c r="O17" s="5"/>
      <c r="P17" s="20">
        <v>75</v>
      </c>
      <c r="Q17" s="5"/>
      <c r="R17" s="5"/>
      <c r="S17" s="5"/>
      <c r="T17" s="11">
        <f t="shared" si="0"/>
        <v>64.472115384615378</v>
      </c>
      <c r="U17" s="2"/>
      <c r="V17" s="11">
        <f t="shared" si="1"/>
        <v>64.472115384615378</v>
      </c>
    </row>
    <row r="18" spans="1:24" x14ac:dyDescent="0.25">
      <c r="A18" s="3">
        <v>13</v>
      </c>
      <c r="B18" s="53" t="s">
        <v>55</v>
      </c>
      <c r="C18" s="5"/>
      <c r="D18" s="3">
        <v>77</v>
      </c>
      <c r="E18" s="3">
        <v>62</v>
      </c>
      <c r="F18" s="3">
        <v>66</v>
      </c>
      <c r="G18" s="3">
        <v>64</v>
      </c>
      <c r="H18" s="3">
        <v>85</v>
      </c>
      <c r="I18" s="3">
        <v>64</v>
      </c>
      <c r="J18" s="3">
        <v>75</v>
      </c>
      <c r="K18" s="3">
        <v>60</v>
      </c>
      <c r="L18" s="3">
        <v>61</v>
      </c>
      <c r="M18" s="5"/>
      <c r="N18" s="5"/>
      <c r="O18" s="5"/>
      <c r="P18" s="20">
        <v>75</v>
      </c>
      <c r="Q18" s="5"/>
      <c r="R18" s="5"/>
      <c r="S18" s="5"/>
      <c r="T18" s="11">
        <f t="shared" si="0"/>
        <v>64.216346153846146</v>
      </c>
      <c r="U18" s="2"/>
      <c r="V18" s="11">
        <f t="shared" si="1"/>
        <v>64.216346153846146</v>
      </c>
    </row>
    <row r="19" spans="1:24" x14ac:dyDescent="0.25">
      <c r="A19" s="3">
        <v>14</v>
      </c>
      <c r="B19" s="53" t="s">
        <v>56</v>
      </c>
      <c r="C19" s="5"/>
      <c r="D19" s="3">
        <v>61</v>
      </c>
      <c r="E19" s="3">
        <v>64</v>
      </c>
      <c r="F19" s="3">
        <v>71</v>
      </c>
      <c r="G19" s="3">
        <v>66</v>
      </c>
      <c r="H19" s="3">
        <v>93</v>
      </c>
      <c r="I19" s="3">
        <v>60</v>
      </c>
      <c r="J19" s="3">
        <v>73</v>
      </c>
      <c r="K19" s="3">
        <v>62</v>
      </c>
      <c r="L19" s="3">
        <v>66</v>
      </c>
      <c r="M19" s="5"/>
      <c r="N19" s="5"/>
      <c r="O19" s="5"/>
      <c r="P19" s="20">
        <v>80</v>
      </c>
      <c r="Q19" s="5"/>
      <c r="R19" s="5"/>
      <c r="S19" s="5"/>
      <c r="T19" s="11">
        <f t="shared" si="0"/>
        <v>63.997115384615377</v>
      </c>
      <c r="U19" s="2"/>
      <c r="V19" s="11">
        <f t="shared" si="1"/>
        <v>63.997115384615377</v>
      </c>
    </row>
    <row r="20" spans="1:24" s="46" customFormat="1" ht="30" x14ac:dyDescent="0.25">
      <c r="A20" s="3">
        <v>15</v>
      </c>
      <c r="B20" s="55" t="s">
        <v>48</v>
      </c>
      <c r="C20" s="2"/>
      <c r="D20" s="3">
        <v>62</v>
      </c>
      <c r="E20" s="3">
        <v>62</v>
      </c>
      <c r="F20" s="3">
        <v>72</v>
      </c>
      <c r="G20" s="3">
        <v>63</v>
      </c>
      <c r="H20" s="3">
        <v>91</v>
      </c>
      <c r="I20" s="3">
        <v>60</v>
      </c>
      <c r="J20" s="3">
        <v>75</v>
      </c>
      <c r="K20" s="3">
        <v>62</v>
      </c>
      <c r="L20" s="3">
        <v>63</v>
      </c>
      <c r="M20" s="2"/>
      <c r="N20" s="2"/>
      <c r="O20" s="2"/>
      <c r="P20" s="2">
        <v>76</v>
      </c>
      <c r="Q20" s="2"/>
      <c r="R20" s="2"/>
      <c r="S20" s="45"/>
      <c r="T20" s="11">
        <f t="shared" si="0"/>
        <v>63.522115384615383</v>
      </c>
      <c r="U20" s="2"/>
      <c r="V20" s="11">
        <f t="shared" si="1"/>
        <v>63.522115384615383</v>
      </c>
      <c r="X20" s="34"/>
    </row>
    <row r="21" spans="1:24" x14ac:dyDescent="0.25">
      <c r="A21" s="3">
        <v>16</v>
      </c>
      <c r="B21" s="53" t="s">
        <v>50</v>
      </c>
      <c r="C21" s="7"/>
      <c r="D21" s="3">
        <v>61</v>
      </c>
      <c r="E21" s="3">
        <v>65</v>
      </c>
      <c r="F21" s="3">
        <v>67</v>
      </c>
      <c r="G21" s="3">
        <v>70</v>
      </c>
      <c r="H21" s="3">
        <v>84</v>
      </c>
      <c r="I21" s="3">
        <v>62</v>
      </c>
      <c r="J21" s="3">
        <v>69</v>
      </c>
      <c r="K21" s="3">
        <v>62</v>
      </c>
      <c r="L21" s="3">
        <v>60</v>
      </c>
      <c r="M21" s="7"/>
      <c r="N21" s="7"/>
      <c r="O21" s="7"/>
      <c r="P21" s="20">
        <v>75</v>
      </c>
      <c r="Q21" s="7"/>
      <c r="R21" s="7"/>
      <c r="S21" s="8"/>
      <c r="T21" s="11">
        <f t="shared" si="0"/>
        <v>62.316346153846148</v>
      </c>
      <c r="U21" s="2"/>
      <c r="V21" s="11">
        <f t="shared" si="1"/>
        <v>62.316346153846148</v>
      </c>
      <c r="W21" s="44"/>
      <c r="X21" s="44"/>
    </row>
  </sheetData>
  <sortState xmlns:xlrd2="http://schemas.microsoft.com/office/spreadsheetml/2017/richdata2" ref="A6:X21">
    <sortCondition descending="1" ref="V6:V21"/>
  </sortState>
  <mergeCells count="2">
    <mergeCell ref="A1:Q1"/>
    <mergeCell ref="A2:N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672AFA-234C-4744-A757-47675D50C5CC}">
  <dimension ref="A1:X20"/>
  <sheetViews>
    <sheetView topLeftCell="A6" workbookViewId="0">
      <selection activeCell="B6" sqref="B6:B20"/>
    </sheetView>
  </sheetViews>
  <sheetFormatPr defaultRowHeight="15" x14ac:dyDescent="0.25"/>
  <cols>
    <col min="1" max="1" width="5.85546875" style="29" customWidth="1"/>
    <col min="2" max="2" width="33.42578125" style="29" customWidth="1"/>
    <col min="3" max="3" width="8" style="29" customWidth="1"/>
    <col min="4" max="4" width="6" style="29" customWidth="1"/>
    <col min="5" max="6" width="5.5703125" style="29" customWidth="1"/>
    <col min="7" max="7" width="5.5703125" style="12" customWidth="1"/>
    <col min="8" max="15" width="5.5703125" style="29" customWidth="1"/>
    <col min="16" max="16" width="5.5703125" style="19" customWidth="1"/>
    <col min="17" max="19" width="5.5703125" style="29" customWidth="1"/>
    <col min="20" max="20" width="7.140625" style="10" customWidth="1"/>
    <col min="21" max="21" width="5.5703125" style="10" customWidth="1"/>
    <col min="22" max="22" width="7.7109375" style="10" customWidth="1"/>
  </cols>
  <sheetData>
    <row r="1" spans="1:24" ht="33" customHeight="1" x14ac:dyDescent="0.25">
      <c r="A1" s="50" t="s">
        <v>65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</row>
    <row r="2" spans="1:24" ht="15.75" x14ac:dyDescent="0.25">
      <c r="A2" s="51" t="s">
        <v>105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</row>
    <row r="3" spans="1:24" x14ac:dyDescent="0.25">
      <c r="T3" s="10" t="s">
        <v>0</v>
      </c>
    </row>
    <row r="4" spans="1:24" s="16" customFormat="1" ht="25.5" x14ac:dyDescent="0.2">
      <c r="A4" s="13"/>
      <c r="B4" s="13"/>
      <c r="C4" s="14" t="s">
        <v>1</v>
      </c>
      <c r="D4" s="17">
        <v>2</v>
      </c>
      <c r="E4" s="17">
        <v>3</v>
      </c>
      <c r="F4" s="17">
        <v>3</v>
      </c>
      <c r="G4" s="18">
        <v>3</v>
      </c>
      <c r="H4" s="17">
        <v>4</v>
      </c>
      <c r="I4" s="17">
        <v>4</v>
      </c>
      <c r="J4" s="17">
        <v>3</v>
      </c>
      <c r="K4" s="17">
        <v>4</v>
      </c>
      <c r="L4" s="17"/>
      <c r="M4" s="17"/>
      <c r="N4" s="17"/>
      <c r="O4" s="17"/>
      <c r="P4" s="17">
        <v>6</v>
      </c>
      <c r="Q4" s="17"/>
      <c r="R4" s="17"/>
      <c r="S4" s="17"/>
      <c r="T4" s="15">
        <f>SUM(D4:S4)</f>
        <v>32</v>
      </c>
      <c r="U4" s="13"/>
      <c r="V4" s="13"/>
    </row>
    <row r="5" spans="1:24" s="16" customFormat="1" ht="88.5" customHeight="1" x14ac:dyDescent="0.2">
      <c r="A5" s="17" t="s">
        <v>2</v>
      </c>
      <c r="B5" s="17" t="s">
        <v>3</v>
      </c>
      <c r="C5" s="21" t="s">
        <v>4</v>
      </c>
      <c r="D5" s="4" t="s">
        <v>5</v>
      </c>
      <c r="E5" s="4" t="s">
        <v>66</v>
      </c>
      <c r="F5" s="4" t="s">
        <v>9</v>
      </c>
      <c r="G5" s="4" t="s">
        <v>23</v>
      </c>
      <c r="H5" s="4" t="s">
        <v>67</v>
      </c>
      <c r="I5" s="4" t="s">
        <v>68</v>
      </c>
      <c r="J5" s="4" t="s">
        <v>69</v>
      </c>
      <c r="K5" s="4" t="s">
        <v>70</v>
      </c>
      <c r="L5" s="4"/>
      <c r="M5" s="28"/>
      <c r="N5" s="28"/>
      <c r="O5" s="28"/>
      <c r="P5" s="4" t="s">
        <v>104</v>
      </c>
      <c r="Q5" s="28"/>
      <c r="R5" s="28"/>
      <c r="S5" s="28"/>
      <c r="T5" s="17"/>
      <c r="U5" s="26" t="s">
        <v>6</v>
      </c>
      <c r="V5" s="26" t="s">
        <v>7</v>
      </c>
    </row>
    <row r="6" spans="1:24" s="30" customFormat="1" ht="16.5" customHeight="1" x14ac:dyDescent="0.25">
      <c r="A6" s="3">
        <v>1</v>
      </c>
      <c r="B6" s="53" t="s">
        <v>84</v>
      </c>
      <c r="C6" s="5"/>
      <c r="D6" s="3">
        <v>91</v>
      </c>
      <c r="E6" s="3">
        <v>90</v>
      </c>
      <c r="F6" s="3">
        <v>97</v>
      </c>
      <c r="G6" s="3">
        <v>90</v>
      </c>
      <c r="H6" s="3">
        <v>90</v>
      </c>
      <c r="I6" s="3">
        <v>93</v>
      </c>
      <c r="J6" s="3">
        <v>93</v>
      </c>
      <c r="K6" s="3">
        <v>90</v>
      </c>
      <c r="L6" s="5"/>
      <c r="M6" s="5"/>
      <c r="N6" s="5"/>
      <c r="O6" s="5"/>
      <c r="P6" s="20">
        <v>90</v>
      </c>
      <c r="Q6" s="5"/>
      <c r="R6" s="5"/>
      <c r="S6" s="5"/>
      <c r="T6" s="11">
        <f t="shared" ref="T6:T20" si="0">((D6*$D$4+E6*$E$4+F6*$F$4+G6*$G$4+H6*$H$4+I6*$I$4+J6*$J$4+K6*$K$4+L6*$L$4+M6*$M$4+N6*$N$4+O6*$O$4+P6*$P$4+((Q6+R6)/2)*($Q$4+$R$4))/$T$4)*0.95</f>
        <v>86.806249999999991</v>
      </c>
      <c r="U6" s="2">
        <f>2</f>
        <v>2</v>
      </c>
      <c r="V6" s="11">
        <f t="shared" ref="V6:V20" si="1">T6+U6</f>
        <v>88.806249999999991</v>
      </c>
      <c r="W6"/>
      <c r="X6"/>
    </row>
    <row r="7" spans="1:24" s="30" customFormat="1" ht="16.5" customHeight="1" x14ac:dyDescent="0.25">
      <c r="A7" s="3">
        <v>2</v>
      </c>
      <c r="B7" s="53" t="s">
        <v>77</v>
      </c>
      <c r="C7" s="7"/>
      <c r="D7" s="3">
        <v>93</v>
      </c>
      <c r="E7" s="3">
        <v>95</v>
      </c>
      <c r="F7" s="3">
        <v>92</v>
      </c>
      <c r="G7" s="3">
        <v>67</v>
      </c>
      <c r="H7" s="3">
        <v>92</v>
      </c>
      <c r="I7" s="3">
        <v>90</v>
      </c>
      <c r="J7" s="3">
        <v>90</v>
      </c>
      <c r="K7" s="3">
        <v>90</v>
      </c>
      <c r="L7" s="3"/>
      <c r="M7" s="7"/>
      <c r="N7" s="7"/>
      <c r="O7" s="7"/>
      <c r="P7" s="20">
        <v>80</v>
      </c>
      <c r="Q7" s="7"/>
      <c r="R7" s="7"/>
      <c r="S7" s="8"/>
      <c r="T7" s="11">
        <f t="shared" si="0"/>
        <v>82.709374999999994</v>
      </c>
      <c r="U7" s="2"/>
      <c r="V7" s="11">
        <f t="shared" si="1"/>
        <v>82.709374999999994</v>
      </c>
      <c r="W7" s="44"/>
      <c r="X7" s="44"/>
    </row>
    <row r="8" spans="1:24" s="30" customFormat="1" ht="16.5" customHeight="1" x14ac:dyDescent="0.25">
      <c r="A8" s="3">
        <v>3</v>
      </c>
      <c r="B8" s="53" t="s">
        <v>82</v>
      </c>
      <c r="C8" s="5"/>
      <c r="D8" s="3">
        <v>80</v>
      </c>
      <c r="E8" s="3">
        <v>75</v>
      </c>
      <c r="F8" s="3">
        <v>75</v>
      </c>
      <c r="G8" s="3">
        <v>77</v>
      </c>
      <c r="H8" s="3">
        <v>80</v>
      </c>
      <c r="I8" s="3">
        <v>79</v>
      </c>
      <c r="J8" s="3">
        <v>80</v>
      </c>
      <c r="K8" s="3">
        <v>80</v>
      </c>
      <c r="L8" s="5"/>
      <c r="M8" s="5"/>
      <c r="N8" s="5"/>
      <c r="O8" s="5"/>
      <c r="P8" s="20">
        <v>80</v>
      </c>
      <c r="Q8" s="5"/>
      <c r="R8" s="5"/>
      <c r="S8" s="5"/>
      <c r="T8" s="11">
        <f t="shared" si="0"/>
        <v>74.723437500000003</v>
      </c>
      <c r="U8" s="2"/>
      <c r="V8" s="11">
        <f t="shared" si="1"/>
        <v>74.723437500000003</v>
      </c>
      <c r="W8"/>
      <c r="X8"/>
    </row>
    <row r="9" spans="1:24" s="30" customFormat="1" ht="16.5" customHeight="1" x14ac:dyDescent="0.25">
      <c r="A9" s="3">
        <v>4</v>
      </c>
      <c r="B9" s="53" t="s">
        <v>83</v>
      </c>
      <c r="C9" s="5"/>
      <c r="D9" s="3">
        <v>80</v>
      </c>
      <c r="E9" s="3">
        <v>75</v>
      </c>
      <c r="F9" s="3">
        <v>63</v>
      </c>
      <c r="G9" s="3">
        <v>72</v>
      </c>
      <c r="H9" s="3">
        <v>79</v>
      </c>
      <c r="I9" s="3">
        <v>79</v>
      </c>
      <c r="J9" s="3">
        <v>75</v>
      </c>
      <c r="K9" s="3">
        <v>80</v>
      </c>
      <c r="L9" s="5"/>
      <c r="M9" s="5"/>
      <c r="N9" s="5"/>
      <c r="O9" s="5"/>
      <c r="P9" s="20">
        <v>80</v>
      </c>
      <c r="Q9" s="5"/>
      <c r="R9" s="5"/>
      <c r="S9" s="5"/>
      <c r="T9" s="11">
        <f t="shared" si="0"/>
        <v>72.645312500000003</v>
      </c>
      <c r="U9" s="2"/>
      <c r="V9" s="11">
        <f t="shared" si="1"/>
        <v>72.645312500000003</v>
      </c>
      <c r="W9"/>
      <c r="X9"/>
    </row>
    <row r="10" spans="1:24" s="30" customFormat="1" ht="16.5" customHeight="1" x14ac:dyDescent="0.25">
      <c r="A10" s="3">
        <v>5</v>
      </c>
      <c r="B10" s="53" t="s">
        <v>75</v>
      </c>
      <c r="C10" s="7"/>
      <c r="D10" s="3">
        <v>77</v>
      </c>
      <c r="E10" s="3">
        <v>75</v>
      </c>
      <c r="F10" s="3">
        <v>69</v>
      </c>
      <c r="G10" s="3">
        <v>70</v>
      </c>
      <c r="H10" s="3">
        <v>79</v>
      </c>
      <c r="I10" s="3">
        <v>72</v>
      </c>
      <c r="J10" s="3">
        <v>80</v>
      </c>
      <c r="K10" s="3">
        <v>80</v>
      </c>
      <c r="L10" s="3"/>
      <c r="M10" s="7"/>
      <c r="N10" s="7"/>
      <c r="O10" s="7"/>
      <c r="P10" s="20">
        <v>80</v>
      </c>
      <c r="Q10" s="7"/>
      <c r="R10" s="7"/>
      <c r="S10" s="8"/>
      <c r="T10" s="11">
        <f t="shared" si="0"/>
        <v>72.4375</v>
      </c>
      <c r="U10" s="2"/>
      <c r="V10" s="11">
        <f t="shared" si="1"/>
        <v>72.4375</v>
      </c>
      <c r="W10" s="44"/>
      <c r="X10" s="34"/>
    </row>
    <row r="11" spans="1:24" s="30" customFormat="1" ht="16.5" customHeight="1" x14ac:dyDescent="0.25">
      <c r="A11" s="3">
        <v>6</v>
      </c>
      <c r="B11" s="53" t="s">
        <v>74</v>
      </c>
      <c r="C11" s="7"/>
      <c r="D11" s="3">
        <v>65</v>
      </c>
      <c r="E11" s="3">
        <v>75</v>
      </c>
      <c r="F11" s="3">
        <v>74</v>
      </c>
      <c r="G11" s="3">
        <v>70</v>
      </c>
      <c r="H11" s="3">
        <v>81</v>
      </c>
      <c r="I11" s="3">
        <v>80</v>
      </c>
      <c r="J11" s="3">
        <v>69</v>
      </c>
      <c r="K11" s="3">
        <v>76</v>
      </c>
      <c r="L11" s="3"/>
      <c r="M11" s="7"/>
      <c r="N11" s="7"/>
      <c r="O11" s="7"/>
      <c r="P11" s="20">
        <v>75</v>
      </c>
      <c r="Q11" s="7"/>
      <c r="R11" s="7"/>
      <c r="S11" s="8"/>
      <c r="T11" s="11">
        <f t="shared" si="0"/>
        <v>71.012500000000003</v>
      </c>
      <c r="U11" s="2"/>
      <c r="V11" s="11">
        <f t="shared" si="1"/>
        <v>71.012500000000003</v>
      </c>
      <c r="W11" s="44"/>
      <c r="X11" s="44"/>
    </row>
    <row r="12" spans="1:24" s="30" customFormat="1" ht="16.5" customHeight="1" x14ac:dyDescent="0.25">
      <c r="A12" s="3">
        <v>7</v>
      </c>
      <c r="B12" s="53" t="s">
        <v>76</v>
      </c>
      <c r="C12" s="7"/>
      <c r="D12" s="3">
        <v>68</v>
      </c>
      <c r="E12" s="3">
        <v>70</v>
      </c>
      <c r="F12" s="3">
        <v>74</v>
      </c>
      <c r="G12" s="3">
        <v>73</v>
      </c>
      <c r="H12" s="3">
        <v>69</v>
      </c>
      <c r="I12" s="3">
        <v>78</v>
      </c>
      <c r="J12" s="3">
        <v>60</v>
      </c>
      <c r="K12" s="3">
        <v>76</v>
      </c>
      <c r="L12" s="3"/>
      <c r="M12" s="7"/>
      <c r="N12" s="7"/>
      <c r="O12" s="7"/>
      <c r="P12" s="20">
        <v>75</v>
      </c>
      <c r="Q12" s="7"/>
      <c r="R12" s="7"/>
      <c r="S12" s="7"/>
      <c r="T12" s="11">
        <f t="shared" si="0"/>
        <v>68.548437499999991</v>
      </c>
      <c r="U12" s="2"/>
      <c r="V12" s="11">
        <f t="shared" si="1"/>
        <v>68.548437499999991</v>
      </c>
      <c r="W12" s="44"/>
      <c r="X12" s="44"/>
    </row>
    <row r="13" spans="1:24" s="30" customFormat="1" ht="16.5" customHeight="1" x14ac:dyDescent="0.25">
      <c r="A13" s="3">
        <v>8</v>
      </c>
      <c r="B13" s="53" t="s">
        <v>81</v>
      </c>
      <c r="C13" s="5"/>
      <c r="D13" s="3">
        <v>76</v>
      </c>
      <c r="E13" s="3">
        <v>75</v>
      </c>
      <c r="F13" s="3">
        <v>71</v>
      </c>
      <c r="G13" s="3">
        <v>72</v>
      </c>
      <c r="H13" s="3">
        <v>70</v>
      </c>
      <c r="I13" s="3">
        <v>74</v>
      </c>
      <c r="J13" s="3">
        <v>64</v>
      </c>
      <c r="K13" s="3">
        <v>70</v>
      </c>
      <c r="L13" s="5"/>
      <c r="M13" s="5"/>
      <c r="N13" s="5"/>
      <c r="O13" s="5"/>
      <c r="P13" s="20">
        <v>75</v>
      </c>
      <c r="Q13" s="5"/>
      <c r="R13" s="5"/>
      <c r="S13" s="5"/>
      <c r="T13" s="11">
        <f t="shared" si="0"/>
        <v>68.399999999999991</v>
      </c>
      <c r="U13" s="2"/>
      <c r="V13" s="11">
        <f t="shared" si="1"/>
        <v>68.399999999999991</v>
      </c>
      <c r="W13"/>
      <c r="X13"/>
    </row>
    <row r="14" spans="1:24" s="30" customFormat="1" ht="16.5" customHeight="1" x14ac:dyDescent="0.25">
      <c r="A14" s="3">
        <v>9</v>
      </c>
      <c r="B14" s="53" t="s">
        <v>73</v>
      </c>
      <c r="C14" s="7"/>
      <c r="D14" s="3">
        <v>68</v>
      </c>
      <c r="E14" s="3">
        <v>65</v>
      </c>
      <c r="F14" s="3">
        <v>68</v>
      </c>
      <c r="G14" s="3">
        <v>72</v>
      </c>
      <c r="H14" s="3">
        <v>68</v>
      </c>
      <c r="I14" s="3">
        <v>71</v>
      </c>
      <c r="J14" s="3">
        <v>73</v>
      </c>
      <c r="K14" s="3">
        <v>67</v>
      </c>
      <c r="L14" s="3"/>
      <c r="M14" s="7"/>
      <c r="N14" s="7"/>
      <c r="O14" s="7"/>
      <c r="P14" s="20">
        <v>75</v>
      </c>
      <c r="Q14" s="7"/>
      <c r="R14" s="7"/>
      <c r="S14" s="8"/>
      <c r="T14" s="11">
        <f t="shared" si="0"/>
        <v>66.618749999999991</v>
      </c>
      <c r="U14" s="2"/>
      <c r="V14" s="11">
        <f t="shared" si="1"/>
        <v>66.618749999999991</v>
      </c>
      <c r="W14" s="44"/>
      <c r="X14" s="44"/>
    </row>
    <row r="15" spans="1:24" s="30" customFormat="1" ht="16.5" customHeight="1" x14ac:dyDescent="0.25">
      <c r="A15" s="3">
        <v>10</v>
      </c>
      <c r="B15" s="53" t="s">
        <v>85</v>
      </c>
      <c r="C15" s="5"/>
      <c r="D15" s="3">
        <v>62</v>
      </c>
      <c r="E15" s="3">
        <v>75</v>
      </c>
      <c r="F15" s="3">
        <v>65</v>
      </c>
      <c r="G15" s="3">
        <v>66</v>
      </c>
      <c r="H15" s="3">
        <v>65</v>
      </c>
      <c r="I15" s="3">
        <v>78</v>
      </c>
      <c r="J15" s="3">
        <v>63</v>
      </c>
      <c r="K15" s="3">
        <v>63</v>
      </c>
      <c r="L15" s="5"/>
      <c r="M15" s="5"/>
      <c r="N15" s="5"/>
      <c r="O15" s="5"/>
      <c r="P15" s="20">
        <v>75</v>
      </c>
      <c r="Q15" s="5"/>
      <c r="R15" s="5"/>
      <c r="S15" s="5"/>
      <c r="T15" s="11">
        <f t="shared" si="0"/>
        <v>65.4609375</v>
      </c>
      <c r="U15" s="2"/>
      <c r="V15" s="11">
        <f t="shared" si="1"/>
        <v>65.4609375</v>
      </c>
      <c r="W15"/>
      <c r="X15"/>
    </row>
    <row r="16" spans="1:24" s="30" customFormat="1" ht="16.5" customHeight="1" x14ac:dyDescent="0.25">
      <c r="A16" s="3">
        <v>11</v>
      </c>
      <c r="B16" s="53" t="s">
        <v>80</v>
      </c>
      <c r="C16" s="5"/>
      <c r="D16" s="3">
        <v>62</v>
      </c>
      <c r="E16" s="3">
        <v>70</v>
      </c>
      <c r="F16" s="3">
        <v>66</v>
      </c>
      <c r="G16" s="3">
        <v>68</v>
      </c>
      <c r="H16" s="3">
        <v>68</v>
      </c>
      <c r="I16" s="3">
        <v>70</v>
      </c>
      <c r="J16" s="3">
        <v>63</v>
      </c>
      <c r="K16" s="3">
        <v>69</v>
      </c>
      <c r="L16" s="24"/>
      <c r="M16" s="5"/>
      <c r="N16" s="5"/>
      <c r="O16" s="5"/>
      <c r="P16" s="20">
        <v>75</v>
      </c>
      <c r="Q16" s="5"/>
      <c r="R16" s="5"/>
      <c r="S16" s="5"/>
      <c r="T16" s="11">
        <f t="shared" si="0"/>
        <v>65.401562499999997</v>
      </c>
      <c r="U16" s="2"/>
      <c r="V16" s="11">
        <f t="shared" si="1"/>
        <v>65.401562499999997</v>
      </c>
      <c r="W16"/>
      <c r="X16"/>
    </row>
    <row r="17" spans="1:24" x14ac:dyDescent="0.25">
      <c r="A17" s="3">
        <v>12</v>
      </c>
      <c r="B17" s="53" t="s">
        <v>71</v>
      </c>
      <c r="C17" s="7"/>
      <c r="D17" s="3">
        <v>66</v>
      </c>
      <c r="E17" s="3">
        <v>65</v>
      </c>
      <c r="F17" s="3">
        <v>71</v>
      </c>
      <c r="G17" s="3">
        <v>75</v>
      </c>
      <c r="H17" s="3">
        <v>70</v>
      </c>
      <c r="I17" s="3">
        <v>76</v>
      </c>
      <c r="J17" s="3">
        <v>63</v>
      </c>
      <c r="K17" s="3">
        <v>75</v>
      </c>
      <c r="L17" s="3"/>
      <c r="M17" s="7"/>
      <c r="N17" s="7"/>
      <c r="O17" s="7"/>
      <c r="P17" s="20">
        <v>60</v>
      </c>
      <c r="Q17" s="7"/>
      <c r="R17" s="7"/>
      <c r="S17" s="8"/>
      <c r="T17" s="11">
        <f t="shared" si="0"/>
        <v>65.253124999999997</v>
      </c>
      <c r="U17" s="2"/>
      <c r="V17" s="11">
        <f t="shared" si="1"/>
        <v>65.253124999999997</v>
      </c>
      <c r="W17" s="44"/>
      <c r="X17" s="44"/>
    </row>
    <row r="18" spans="1:24" x14ac:dyDescent="0.25">
      <c r="A18" s="3">
        <v>13</v>
      </c>
      <c r="B18" s="53" t="s">
        <v>78</v>
      </c>
      <c r="C18" s="5"/>
      <c r="D18" s="3">
        <v>61</v>
      </c>
      <c r="E18" s="3">
        <v>60</v>
      </c>
      <c r="F18" s="3">
        <v>67</v>
      </c>
      <c r="G18" s="3">
        <v>68</v>
      </c>
      <c r="H18" s="3">
        <v>70</v>
      </c>
      <c r="I18" s="3">
        <v>72</v>
      </c>
      <c r="J18" s="3">
        <v>67</v>
      </c>
      <c r="K18" s="3">
        <v>75</v>
      </c>
      <c r="L18" s="24"/>
      <c r="M18" s="5"/>
      <c r="N18" s="5"/>
      <c r="O18" s="5"/>
      <c r="P18" s="20">
        <v>65</v>
      </c>
      <c r="Q18" s="5"/>
      <c r="R18" s="5"/>
      <c r="S18" s="5"/>
      <c r="T18" s="11">
        <f t="shared" si="0"/>
        <v>64.303124999999994</v>
      </c>
      <c r="U18" s="2"/>
      <c r="V18" s="11">
        <f t="shared" si="1"/>
        <v>64.303124999999994</v>
      </c>
    </row>
    <row r="19" spans="1:24" x14ac:dyDescent="0.25">
      <c r="A19" s="3">
        <v>14</v>
      </c>
      <c r="B19" s="53" t="s">
        <v>79</v>
      </c>
      <c r="C19" s="5"/>
      <c r="D19" s="3">
        <v>62</v>
      </c>
      <c r="E19" s="3">
        <v>70</v>
      </c>
      <c r="F19" s="3">
        <v>63</v>
      </c>
      <c r="G19" s="3">
        <v>65</v>
      </c>
      <c r="H19" s="3">
        <v>69</v>
      </c>
      <c r="I19" s="3">
        <v>79</v>
      </c>
      <c r="J19" s="3">
        <v>60</v>
      </c>
      <c r="K19" s="3">
        <v>70</v>
      </c>
      <c r="L19" s="24"/>
      <c r="M19" s="5"/>
      <c r="N19" s="5"/>
      <c r="O19" s="5"/>
      <c r="P19" s="20">
        <v>65</v>
      </c>
      <c r="Q19" s="5"/>
      <c r="R19" s="5"/>
      <c r="S19" s="5"/>
      <c r="T19" s="11">
        <f t="shared" si="0"/>
        <v>64.125</v>
      </c>
      <c r="U19" s="2"/>
      <c r="V19" s="11">
        <f t="shared" si="1"/>
        <v>64.125</v>
      </c>
    </row>
    <row r="20" spans="1:24" x14ac:dyDescent="0.25">
      <c r="A20" s="3">
        <v>15</v>
      </c>
      <c r="B20" s="53" t="s">
        <v>72</v>
      </c>
      <c r="C20" s="7"/>
      <c r="D20" s="3">
        <v>61</v>
      </c>
      <c r="E20" s="3">
        <v>65</v>
      </c>
      <c r="F20" s="3">
        <v>61</v>
      </c>
      <c r="G20" s="3">
        <v>63</v>
      </c>
      <c r="H20" s="3">
        <v>69</v>
      </c>
      <c r="I20" s="3">
        <v>68</v>
      </c>
      <c r="J20" s="3">
        <v>63</v>
      </c>
      <c r="K20" s="3">
        <v>70</v>
      </c>
      <c r="L20" s="3"/>
      <c r="M20" s="7"/>
      <c r="N20" s="7"/>
      <c r="O20" s="7"/>
      <c r="P20" s="20">
        <v>75</v>
      </c>
      <c r="Q20" s="7"/>
      <c r="R20" s="7"/>
      <c r="S20" s="8"/>
      <c r="T20" s="11">
        <f t="shared" si="0"/>
        <v>64.006249999999994</v>
      </c>
      <c r="U20" s="2"/>
      <c r="V20" s="11">
        <f t="shared" si="1"/>
        <v>64.006249999999994</v>
      </c>
      <c r="W20" s="44"/>
      <c r="X20" s="44"/>
    </row>
  </sheetData>
  <sortState xmlns:xlrd2="http://schemas.microsoft.com/office/spreadsheetml/2017/richdata2" ref="A6:X20">
    <sortCondition descending="1" ref="V6:V20"/>
  </sortState>
  <mergeCells count="2">
    <mergeCell ref="A1:Q1"/>
    <mergeCell ref="A2:Q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6404F-59F0-41D0-9EC5-FF17DB470520}">
  <dimension ref="A1:X23"/>
  <sheetViews>
    <sheetView topLeftCell="A6" workbookViewId="0">
      <selection activeCell="B6" sqref="B6:B21"/>
    </sheetView>
  </sheetViews>
  <sheetFormatPr defaultRowHeight="15" x14ac:dyDescent="0.25"/>
  <cols>
    <col min="1" max="1" width="5.85546875" style="29" customWidth="1"/>
    <col min="2" max="2" width="33.42578125" style="29" customWidth="1"/>
    <col min="3" max="3" width="8" style="29" customWidth="1"/>
    <col min="4" max="4" width="6" style="29" customWidth="1"/>
    <col min="5" max="6" width="5.5703125" style="29" customWidth="1"/>
    <col min="7" max="7" width="5.5703125" style="12" customWidth="1"/>
    <col min="8" max="15" width="5.5703125" style="29" customWidth="1"/>
    <col min="16" max="16" width="5.5703125" style="19" customWidth="1"/>
    <col min="17" max="19" width="5.5703125" style="29" customWidth="1"/>
    <col min="20" max="20" width="7.140625" style="10" customWidth="1"/>
    <col min="21" max="21" width="5.5703125" style="10" customWidth="1"/>
    <col min="22" max="22" width="8" style="10" customWidth="1"/>
  </cols>
  <sheetData>
    <row r="1" spans="1:24" ht="33" customHeight="1" x14ac:dyDescent="0.25">
      <c r="A1" s="50" t="s">
        <v>146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</row>
    <row r="2" spans="1:24" ht="15.75" x14ac:dyDescent="0.25">
      <c r="A2" s="51" t="s">
        <v>105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</row>
    <row r="3" spans="1:24" x14ac:dyDescent="0.25">
      <c r="T3" s="10" t="s">
        <v>0</v>
      </c>
    </row>
    <row r="4" spans="1:24" s="16" customFormat="1" ht="25.5" x14ac:dyDescent="0.2">
      <c r="A4" s="13"/>
      <c r="B4" s="13"/>
      <c r="C4" s="14" t="s">
        <v>1</v>
      </c>
      <c r="D4" s="17">
        <v>2</v>
      </c>
      <c r="E4" s="17">
        <v>3</v>
      </c>
      <c r="F4" s="17">
        <v>3</v>
      </c>
      <c r="G4" s="18">
        <v>3</v>
      </c>
      <c r="H4" s="17">
        <v>4</v>
      </c>
      <c r="I4" s="17">
        <v>4</v>
      </c>
      <c r="J4" s="17">
        <v>3</v>
      </c>
      <c r="K4" s="17">
        <v>4</v>
      </c>
      <c r="L4" s="17"/>
      <c r="M4" s="17"/>
      <c r="N4" s="17"/>
      <c r="O4" s="17"/>
      <c r="P4" s="17">
        <v>6</v>
      </c>
      <c r="Q4" s="17"/>
      <c r="R4" s="17"/>
      <c r="S4" s="17"/>
      <c r="T4" s="15">
        <f>SUM(D4:S4)</f>
        <v>32</v>
      </c>
      <c r="U4" s="13"/>
      <c r="V4" s="13"/>
    </row>
    <row r="5" spans="1:24" s="16" customFormat="1" ht="88.5" customHeight="1" x14ac:dyDescent="0.2">
      <c r="A5" s="17" t="s">
        <v>2</v>
      </c>
      <c r="B5" s="17" t="s">
        <v>3</v>
      </c>
      <c r="C5" s="21" t="s">
        <v>4</v>
      </c>
      <c r="D5" s="4" t="s">
        <v>5</v>
      </c>
      <c r="E5" s="4" t="s">
        <v>66</v>
      </c>
      <c r="F5" s="4" t="s">
        <v>9</v>
      </c>
      <c r="G5" s="4" t="s">
        <v>23</v>
      </c>
      <c r="H5" s="4" t="s">
        <v>67</v>
      </c>
      <c r="I5" s="4" t="s">
        <v>68</v>
      </c>
      <c r="J5" s="4" t="s">
        <v>69</v>
      </c>
      <c r="K5" s="4" t="s">
        <v>70</v>
      </c>
      <c r="L5" s="4"/>
      <c r="M5" s="28"/>
      <c r="N5" s="28"/>
      <c r="O5" s="28"/>
      <c r="P5" s="4" t="s">
        <v>104</v>
      </c>
      <c r="Q5" s="28"/>
      <c r="R5" s="28"/>
      <c r="S5" s="28"/>
      <c r="T5" s="17"/>
      <c r="U5" s="26" t="s">
        <v>6</v>
      </c>
      <c r="V5" s="26" t="s">
        <v>7</v>
      </c>
    </row>
    <row r="6" spans="1:24" s="30" customFormat="1" ht="16.5" customHeight="1" x14ac:dyDescent="0.25">
      <c r="A6" s="3">
        <v>1</v>
      </c>
      <c r="B6" s="53" t="s">
        <v>98</v>
      </c>
      <c r="C6" s="5"/>
      <c r="D6" s="3">
        <v>91</v>
      </c>
      <c r="E6" s="3">
        <v>90</v>
      </c>
      <c r="F6" s="3">
        <v>90</v>
      </c>
      <c r="G6" s="3">
        <v>91</v>
      </c>
      <c r="H6" s="3">
        <v>91</v>
      </c>
      <c r="I6" s="3">
        <v>95</v>
      </c>
      <c r="J6" s="3">
        <v>90</v>
      </c>
      <c r="K6" s="3">
        <v>93</v>
      </c>
      <c r="L6" s="5"/>
      <c r="M6" s="5"/>
      <c r="N6" s="5"/>
      <c r="O6" s="5"/>
      <c r="P6" s="20">
        <v>90</v>
      </c>
      <c r="Q6" s="5"/>
      <c r="R6" s="5"/>
      <c r="S6" s="5"/>
      <c r="T6" s="11">
        <f>((D6*$D$4+E6*$E$4+F6*$F$4+G6*$G$4+H6*$H$4+I6*$I$4+J6*$J$4+K6*$K$4+L6*$L$4+M6*$M$4+N6*$N$4+O6*$O$4+P6*$P$4+((Q6+R6)/2)*($Q$4+$R$4))/$T$4)*0.95</f>
        <v>86.717187499999994</v>
      </c>
      <c r="U6" s="2">
        <f>2</f>
        <v>2</v>
      </c>
      <c r="V6" s="11">
        <f t="shared" ref="V6:V23" si="0">T6+U6</f>
        <v>88.717187499999994</v>
      </c>
      <c r="W6"/>
      <c r="X6"/>
    </row>
    <row r="7" spans="1:24" s="30" customFormat="1" ht="16.5" customHeight="1" x14ac:dyDescent="0.25">
      <c r="A7" s="3">
        <v>2</v>
      </c>
      <c r="B7" s="53" t="s">
        <v>102</v>
      </c>
      <c r="C7" s="5"/>
      <c r="D7" s="3">
        <v>90</v>
      </c>
      <c r="E7" s="3">
        <v>90</v>
      </c>
      <c r="F7" s="3">
        <v>91</v>
      </c>
      <c r="G7" s="3">
        <v>90</v>
      </c>
      <c r="H7" s="3">
        <v>90</v>
      </c>
      <c r="I7" s="3">
        <v>93</v>
      </c>
      <c r="J7" s="3">
        <v>91</v>
      </c>
      <c r="K7" s="3">
        <v>91</v>
      </c>
      <c r="L7" s="5"/>
      <c r="M7" s="5"/>
      <c r="N7" s="5"/>
      <c r="O7" s="5"/>
      <c r="P7" s="20">
        <v>90</v>
      </c>
      <c r="Q7" s="5"/>
      <c r="R7" s="5"/>
      <c r="S7" s="5"/>
      <c r="T7" s="11">
        <f t="shared" ref="T7:T23" si="1">((D7*$D$4+E7*$E$4+F7*$F$4+G7*$G$4+H7*$H$4+I7*$I$4+J7*$J$4+K7*$K$4+L7*$L$4+M7*$M$4+N7*$N$4+O7*$O$4+P7*$P$4+((Q7+R7)/2)*($Q$4+$R$4))/$T$4)*0.95</f>
        <v>86.153125000000003</v>
      </c>
      <c r="U7" s="2">
        <v>2</v>
      </c>
      <c r="V7" s="11">
        <f t="shared" si="0"/>
        <v>88.153125000000003</v>
      </c>
      <c r="W7"/>
      <c r="X7"/>
    </row>
    <row r="8" spans="1:24" s="30" customFormat="1" ht="16.5" customHeight="1" x14ac:dyDescent="0.25">
      <c r="A8" s="3">
        <v>3</v>
      </c>
      <c r="B8" s="53" t="s">
        <v>97</v>
      </c>
      <c r="C8" s="5"/>
      <c r="D8" s="3">
        <v>91</v>
      </c>
      <c r="E8" s="3">
        <v>90</v>
      </c>
      <c r="F8" s="3">
        <v>91</v>
      </c>
      <c r="G8" s="3">
        <v>91</v>
      </c>
      <c r="H8" s="3">
        <v>91</v>
      </c>
      <c r="I8" s="3">
        <v>90</v>
      </c>
      <c r="J8" s="3">
        <v>92</v>
      </c>
      <c r="K8" s="3">
        <v>91</v>
      </c>
      <c r="L8" s="5"/>
      <c r="M8" s="5"/>
      <c r="N8" s="5"/>
      <c r="O8" s="5"/>
      <c r="P8" s="20">
        <v>90</v>
      </c>
      <c r="Q8" s="5"/>
      <c r="R8" s="5"/>
      <c r="S8" s="5"/>
      <c r="T8" s="11">
        <f t="shared" si="1"/>
        <v>86.153125000000003</v>
      </c>
      <c r="U8" s="2"/>
      <c r="V8" s="11">
        <f t="shared" si="0"/>
        <v>86.153125000000003</v>
      </c>
      <c r="W8"/>
      <c r="X8"/>
    </row>
    <row r="9" spans="1:24" s="30" customFormat="1" ht="16.5" customHeight="1" x14ac:dyDescent="0.25">
      <c r="A9" s="3">
        <v>4</v>
      </c>
      <c r="B9" s="53" t="s">
        <v>103</v>
      </c>
      <c r="C9" s="5"/>
      <c r="D9" s="3">
        <v>76</v>
      </c>
      <c r="E9" s="3">
        <v>90</v>
      </c>
      <c r="F9" s="3">
        <v>81</v>
      </c>
      <c r="G9" s="3">
        <v>87</v>
      </c>
      <c r="H9" s="3">
        <v>90</v>
      </c>
      <c r="I9" s="3">
        <v>91</v>
      </c>
      <c r="J9" s="3">
        <v>90</v>
      </c>
      <c r="K9" s="3">
        <v>91</v>
      </c>
      <c r="L9" s="5"/>
      <c r="M9" s="5"/>
      <c r="N9" s="5"/>
      <c r="O9" s="5"/>
      <c r="P9" s="20">
        <v>90</v>
      </c>
      <c r="Q9" s="5"/>
      <c r="R9" s="5"/>
      <c r="S9" s="5"/>
      <c r="T9" s="11">
        <f t="shared" si="1"/>
        <v>83.837499999999991</v>
      </c>
      <c r="U9" s="2"/>
      <c r="V9" s="11">
        <f t="shared" si="0"/>
        <v>83.837499999999991</v>
      </c>
      <c r="W9"/>
      <c r="X9"/>
    </row>
    <row r="10" spans="1:24" s="30" customFormat="1" ht="16.5" customHeight="1" x14ac:dyDescent="0.25">
      <c r="A10" s="3">
        <v>5</v>
      </c>
      <c r="B10" s="53" t="s">
        <v>93</v>
      </c>
      <c r="C10" s="5"/>
      <c r="D10" s="3">
        <v>76</v>
      </c>
      <c r="E10" s="3">
        <v>90</v>
      </c>
      <c r="F10" s="3">
        <v>75</v>
      </c>
      <c r="G10" s="3">
        <v>87</v>
      </c>
      <c r="H10" s="3">
        <v>90</v>
      </c>
      <c r="I10" s="3">
        <v>92</v>
      </c>
      <c r="J10" s="3">
        <v>90</v>
      </c>
      <c r="K10" s="3">
        <v>91</v>
      </c>
      <c r="L10" s="24"/>
      <c r="M10" s="5"/>
      <c r="N10" s="5"/>
      <c r="O10" s="5"/>
      <c r="P10" s="20">
        <v>90</v>
      </c>
      <c r="Q10" s="5"/>
      <c r="R10" s="5"/>
      <c r="S10" s="5"/>
      <c r="T10" s="11">
        <f t="shared" si="1"/>
        <v>83.421875</v>
      </c>
      <c r="U10" s="2"/>
      <c r="V10" s="11">
        <f t="shared" si="0"/>
        <v>83.421875</v>
      </c>
      <c r="W10"/>
      <c r="X10"/>
    </row>
    <row r="11" spans="1:24" s="30" customFormat="1" ht="16.5" customHeight="1" x14ac:dyDescent="0.25">
      <c r="A11" s="3">
        <v>6</v>
      </c>
      <c r="B11" s="53" t="s">
        <v>91</v>
      </c>
      <c r="C11" s="5"/>
      <c r="D11" s="3">
        <v>90</v>
      </c>
      <c r="E11" s="3">
        <v>60</v>
      </c>
      <c r="F11" s="3">
        <v>91</v>
      </c>
      <c r="G11" s="3">
        <v>80</v>
      </c>
      <c r="H11" s="3">
        <v>90</v>
      </c>
      <c r="I11" s="3">
        <v>90</v>
      </c>
      <c r="J11" s="3">
        <v>90</v>
      </c>
      <c r="K11" s="3">
        <v>90</v>
      </c>
      <c r="L11" s="24"/>
      <c r="M11" s="5"/>
      <c r="N11" s="5"/>
      <c r="O11" s="5"/>
      <c r="P11" s="20">
        <v>90</v>
      </c>
      <c r="Q11" s="5"/>
      <c r="R11" s="5"/>
      <c r="S11" s="5"/>
      <c r="T11" s="11">
        <f t="shared" si="1"/>
        <v>82.026562499999997</v>
      </c>
      <c r="U11" s="2"/>
      <c r="V11" s="11">
        <f t="shared" si="0"/>
        <v>82.026562499999997</v>
      </c>
      <c r="W11"/>
      <c r="X11"/>
    </row>
    <row r="12" spans="1:24" s="30" customFormat="1" ht="16.5" customHeight="1" x14ac:dyDescent="0.25">
      <c r="A12" s="3">
        <v>7</v>
      </c>
      <c r="B12" s="53" t="s">
        <v>92</v>
      </c>
      <c r="C12" s="5"/>
      <c r="D12" s="3">
        <v>79</v>
      </c>
      <c r="E12" s="3">
        <v>75</v>
      </c>
      <c r="F12" s="3">
        <v>87</v>
      </c>
      <c r="G12" s="3">
        <v>83</v>
      </c>
      <c r="H12" s="3">
        <v>87</v>
      </c>
      <c r="I12" s="3">
        <v>95</v>
      </c>
      <c r="J12" s="3">
        <v>84</v>
      </c>
      <c r="K12" s="3">
        <v>84</v>
      </c>
      <c r="L12" s="24"/>
      <c r="M12" s="5"/>
      <c r="N12" s="5"/>
      <c r="O12" s="5"/>
      <c r="P12" s="20">
        <v>90</v>
      </c>
      <c r="Q12" s="5"/>
      <c r="R12" s="5"/>
      <c r="S12" s="5"/>
      <c r="T12" s="11">
        <f t="shared" si="1"/>
        <v>81.610937499999991</v>
      </c>
      <c r="U12" s="2"/>
      <c r="V12" s="11">
        <f t="shared" si="0"/>
        <v>81.610937499999991</v>
      </c>
      <c r="W12"/>
      <c r="X12"/>
    </row>
    <row r="13" spans="1:24" s="30" customFormat="1" ht="16.5" customHeight="1" x14ac:dyDescent="0.25">
      <c r="A13" s="3">
        <v>8</v>
      </c>
      <c r="B13" s="53" t="s">
        <v>96</v>
      </c>
      <c r="C13" s="5"/>
      <c r="D13" s="3">
        <v>77</v>
      </c>
      <c r="E13" s="3">
        <v>77</v>
      </c>
      <c r="F13" s="3">
        <v>63</v>
      </c>
      <c r="G13" s="3">
        <v>84</v>
      </c>
      <c r="H13" s="3">
        <v>85</v>
      </c>
      <c r="I13" s="3">
        <v>79</v>
      </c>
      <c r="J13" s="3">
        <v>81</v>
      </c>
      <c r="K13" s="3">
        <v>84</v>
      </c>
      <c r="L13" s="5"/>
      <c r="M13" s="5"/>
      <c r="N13" s="5"/>
      <c r="O13" s="5"/>
      <c r="P13" s="20">
        <v>75</v>
      </c>
      <c r="Q13" s="5"/>
      <c r="R13" s="5"/>
      <c r="S13" s="5"/>
      <c r="T13" s="11">
        <f t="shared" si="1"/>
        <v>74.545312499999994</v>
      </c>
      <c r="U13" s="2"/>
      <c r="V13" s="11">
        <f t="shared" si="0"/>
        <v>74.545312499999994</v>
      </c>
      <c r="W13"/>
      <c r="X13"/>
    </row>
    <row r="14" spans="1:24" s="30" customFormat="1" ht="16.5" customHeight="1" x14ac:dyDescent="0.25">
      <c r="A14" s="3">
        <v>9</v>
      </c>
      <c r="B14" s="53" t="s">
        <v>101</v>
      </c>
      <c r="C14" s="5"/>
      <c r="D14" s="3">
        <v>61</v>
      </c>
      <c r="E14" s="3">
        <v>65</v>
      </c>
      <c r="F14" s="3">
        <v>71</v>
      </c>
      <c r="G14" s="3">
        <v>73</v>
      </c>
      <c r="H14" s="3">
        <v>78</v>
      </c>
      <c r="I14" s="3">
        <v>73</v>
      </c>
      <c r="J14" s="3">
        <v>80</v>
      </c>
      <c r="K14" s="3">
        <v>78</v>
      </c>
      <c r="L14" s="5"/>
      <c r="M14" s="5"/>
      <c r="N14" s="5"/>
      <c r="O14" s="5"/>
      <c r="P14" s="20">
        <v>75</v>
      </c>
      <c r="Q14" s="5"/>
      <c r="R14" s="5"/>
      <c r="S14" s="5"/>
      <c r="T14" s="11">
        <f t="shared" si="1"/>
        <v>69.9140625</v>
      </c>
      <c r="U14" s="2"/>
      <c r="V14" s="11">
        <f t="shared" si="0"/>
        <v>69.9140625</v>
      </c>
      <c r="W14"/>
      <c r="X14"/>
    </row>
    <row r="15" spans="1:24" s="30" customFormat="1" ht="16.5" customHeight="1" x14ac:dyDescent="0.25">
      <c r="A15" s="3">
        <v>10</v>
      </c>
      <c r="B15" s="53" t="s">
        <v>99</v>
      </c>
      <c r="C15" s="5"/>
      <c r="D15" s="3">
        <v>62</v>
      </c>
      <c r="E15" s="3">
        <v>63</v>
      </c>
      <c r="F15" s="3">
        <v>72</v>
      </c>
      <c r="G15" s="3">
        <v>74</v>
      </c>
      <c r="H15" s="3">
        <v>75</v>
      </c>
      <c r="I15" s="3">
        <v>74</v>
      </c>
      <c r="J15" s="3">
        <v>77</v>
      </c>
      <c r="K15" s="3">
        <v>78</v>
      </c>
      <c r="L15" s="5"/>
      <c r="M15" s="5"/>
      <c r="N15" s="5"/>
      <c r="O15" s="5"/>
      <c r="P15" s="20">
        <v>75</v>
      </c>
      <c r="Q15" s="5"/>
      <c r="R15" s="5"/>
      <c r="S15" s="5"/>
      <c r="T15" s="11">
        <f t="shared" si="1"/>
        <v>69.46875</v>
      </c>
      <c r="U15" s="2"/>
      <c r="V15" s="11">
        <f t="shared" si="0"/>
        <v>69.46875</v>
      </c>
      <c r="W15"/>
      <c r="X15"/>
    </row>
    <row r="16" spans="1:24" s="30" customFormat="1" ht="16.5" customHeight="1" x14ac:dyDescent="0.25">
      <c r="A16" s="3">
        <v>11</v>
      </c>
      <c r="B16" s="53" t="s">
        <v>90</v>
      </c>
      <c r="C16" s="7"/>
      <c r="D16" s="3">
        <v>61</v>
      </c>
      <c r="E16" s="3">
        <v>60</v>
      </c>
      <c r="F16" s="3">
        <v>61</v>
      </c>
      <c r="G16" s="3">
        <v>77</v>
      </c>
      <c r="H16" s="3">
        <v>70</v>
      </c>
      <c r="I16" s="3">
        <v>70</v>
      </c>
      <c r="J16" s="3">
        <v>70</v>
      </c>
      <c r="K16" s="3">
        <v>84</v>
      </c>
      <c r="L16" s="3"/>
      <c r="M16" s="7"/>
      <c r="N16" s="7"/>
      <c r="O16" s="7"/>
      <c r="P16" s="20">
        <v>80</v>
      </c>
      <c r="Q16" s="7"/>
      <c r="R16" s="7"/>
      <c r="S16" s="8"/>
      <c r="T16" s="11">
        <f t="shared" si="1"/>
        <v>68.340625000000003</v>
      </c>
      <c r="U16" s="2"/>
      <c r="V16" s="11">
        <f t="shared" si="0"/>
        <v>68.340625000000003</v>
      </c>
    </row>
    <row r="17" spans="1:24" ht="15.75" customHeight="1" x14ac:dyDescent="0.25">
      <c r="A17" s="3">
        <v>12</v>
      </c>
      <c r="B17" s="53" t="s">
        <v>88</v>
      </c>
      <c r="C17" s="7"/>
      <c r="D17" s="3">
        <v>62</v>
      </c>
      <c r="E17" s="3">
        <v>65</v>
      </c>
      <c r="F17" s="3">
        <v>91</v>
      </c>
      <c r="G17" s="3">
        <v>72</v>
      </c>
      <c r="H17" s="3">
        <v>80</v>
      </c>
      <c r="I17" s="3">
        <v>72</v>
      </c>
      <c r="J17" s="3">
        <v>75</v>
      </c>
      <c r="K17" s="3">
        <v>74</v>
      </c>
      <c r="L17" s="3"/>
      <c r="M17" s="7"/>
      <c r="N17" s="7"/>
      <c r="O17" s="7"/>
      <c r="P17" s="20">
        <v>60</v>
      </c>
      <c r="Q17" s="7"/>
      <c r="R17" s="7"/>
      <c r="S17" s="8"/>
      <c r="T17" s="11">
        <f t="shared" si="1"/>
        <v>68.192187500000003</v>
      </c>
      <c r="U17" s="2"/>
      <c r="V17" s="11">
        <f t="shared" si="0"/>
        <v>68.192187500000003</v>
      </c>
      <c r="W17" s="44"/>
      <c r="X17" s="44"/>
    </row>
    <row r="18" spans="1:24" x14ac:dyDescent="0.25">
      <c r="A18" s="3">
        <v>13</v>
      </c>
      <c r="B18" s="53" t="s">
        <v>95</v>
      </c>
      <c r="C18" s="5"/>
      <c r="D18" s="3">
        <v>64</v>
      </c>
      <c r="E18" s="3">
        <v>60</v>
      </c>
      <c r="F18" s="3">
        <v>71</v>
      </c>
      <c r="G18" s="3">
        <v>69</v>
      </c>
      <c r="H18" s="3">
        <v>70</v>
      </c>
      <c r="I18" s="3">
        <v>72</v>
      </c>
      <c r="J18" s="3">
        <v>75</v>
      </c>
      <c r="K18" s="3">
        <v>74</v>
      </c>
      <c r="L18" s="24"/>
      <c r="M18" s="5"/>
      <c r="N18" s="5"/>
      <c r="O18" s="5"/>
      <c r="P18" s="20">
        <v>75</v>
      </c>
      <c r="Q18" s="5"/>
      <c r="R18" s="5"/>
      <c r="S18" s="5"/>
      <c r="T18" s="11">
        <f t="shared" si="1"/>
        <v>67.301562500000003</v>
      </c>
      <c r="U18" s="2"/>
      <c r="V18" s="11">
        <f t="shared" si="0"/>
        <v>67.301562500000003</v>
      </c>
    </row>
    <row r="19" spans="1:24" x14ac:dyDescent="0.25">
      <c r="A19" s="3">
        <v>14</v>
      </c>
      <c r="B19" s="53" t="s">
        <v>87</v>
      </c>
      <c r="C19" s="7"/>
      <c r="D19" s="3">
        <v>64</v>
      </c>
      <c r="E19" s="3">
        <v>60</v>
      </c>
      <c r="F19" s="3">
        <v>65</v>
      </c>
      <c r="G19" s="3">
        <v>69</v>
      </c>
      <c r="H19" s="3">
        <v>71</v>
      </c>
      <c r="I19" s="3">
        <v>70</v>
      </c>
      <c r="J19" s="3">
        <v>64</v>
      </c>
      <c r="K19" s="3">
        <v>70</v>
      </c>
      <c r="L19" s="3"/>
      <c r="M19" s="7"/>
      <c r="N19" s="7"/>
      <c r="O19" s="7"/>
      <c r="P19" s="20">
        <v>75</v>
      </c>
      <c r="Q19" s="7"/>
      <c r="R19" s="7"/>
      <c r="S19" s="8"/>
      <c r="T19" s="11">
        <f t="shared" si="1"/>
        <v>65.193749999999994</v>
      </c>
      <c r="U19" s="2"/>
      <c r="V19" s="11">
        <f t="shared" si="0"/>
        <v>65.193749999999994</v>
      </c>
      <c r="W19" s="44"/>
      <c r="X19" s="44"/>
    </row>
    <row r="20" spans="1:24" x14ac:dyDescent="0.25">
      <c r="A20" s="3">
        <v>15</v>
      </c>
      <c r="B20" s="53" t="s">
        <v>86</v>
      </c>
      <c r="C20" s="7"/>
      <c r="D20" s="3">
        <v>63</v>
      </c>
      <c r="E20" s="3">
        <v>60</v>
      </c>
      <c r="F20" s="3">
        <v>69</v>
      </c>
      <c r="G20" s="3">
        <v>64</v>
      </c>
      <c r="H20" s="3">
        <v>76</v>
      </c>
      <c r="I20" s="3">
        <v>70</v>
      </c>
      <c r="J20" s="3">
        <v>68</v>
      </c>
      <c r="K20" s="3">
        <v>69</v>
      </c>
      <c r="L20" s="3"/>
      <c r="M20" s="7"/>
      <c r="N20" s="7"/>
      <c r="O20" s="7"/>
      <c r="P20" s="20">
        <v>60</v>
      </c>
      <c r="Q20" s="7"/>
      <c r="R20" s="7"/>
      <c r="S20" s="8"/>
      <c r="T20" s="11">
        <f t="shared" si="1"/>
        <v>63.204687499999999</v>
      </c>
      <c r="U20" s="2"/>
      <c r="V20" s="11">
        <f t="shared" si="0"/>
        <v>63.204687499999999</v>
      </c>
      <c r="W20" s="44"/>
      <c r="X20" s="44"/>
    </row>
    <row r="21" spans="1:24" x14ac:dyDescent="0.25">
      <c r="A21" s="3">
        <v>16</v>
      </c>
      <c r="B21" s="53" t="s">
        <v>89</v>
      </c>
      <c r="C21" s="7"/>
      <c r="D21" s="3">
        <v>62</v>
      </c>
      <c r="E21" s="3">
        <v>60</v>
      </c>
      <c r="F21" s="3">
        <v>64</v>
      </c>
      <c r="G21" s="3">
        <v>76</v>
      </c>
      <c r="H21" s="3">
        <v>62</v>
      </c>
      <c r="I21" s="3">
        <v>78</v>
      </c>
      <c r="J21" s="3">
        <v>72</v>
      </c>
      <c r="K21" s="3">
        <v>67</v>
      </c>
      <c r="L21" s="3"/>
      <c r="M21" s="7"/>
      <c r="N21" s="7"/>
      <c r="O21" s="7"/>
      <c r="P21" s="20">
        <v>60</v>
      </c>
      <c r="Q21" s="7"/>
      <c r="R21" s="7"/>
      <c r="S21" s="8"/>
      <c r="T21" s="11">
        <f t="shared" si="1"/>
        <v>63.174999999999997</v>
      </c>
      <c r="U21" s="2"/>
      <c r="V21" s="11">
        <f t="shared" si="0"/>
        <v>63.174999999999997</v>
      </c>
      <c r="W21" s="44"/>
      <c r="X21" s="34"/>
    </row>
    <row r="22" spans="1:24" ht="15.75" customHeight="1" x14ac:dyDescent="0.25">
      <c r="A22" s="3">
        <v>17</v>
      </c>
      <c r="B22" s="22" t="s">
        <v>100</v>
      </c>
      <c r="C22" s="5"/>
      <c r="D22" s="3">
        <v>61</v>
      </c>
      <c r="E22" s="3">
        <v>60</v>
      </c>
      <c r="F22" s="3">
        <v>64</v>
      </c>
      <c r="G22" s="3">
        <v>70</v>
      </c>
      <c r="H22" s="3">
        <v>69</v>
      </c>
      <c r="I22" s="3">
        <v>74</v>
      </c>
      <c r="J22" s="3">
        <v>65</v>
      </c>
      <c r="K22" s="3">
        <v>68</v>
      </c>
      <c r="L22" s="5"/>
      <c r="M22" s="5"/>
      <c r="N22" s="5"/>
      <c r="O22" s="5"/>
      <c r="P22" s="20">
        <v>60</v>
      </c>
      <c r="Q22" s="5"/>
      <c r="R22" s="5"/>
      <c r="S22" s="5"/>
      <c r="T22" s="11">
        <f t="shared" si="1"/>
        <v>62.432812499999997</v>
      </c>
      <c r="U22" s="2"/>
      <c r="V22" s="11">
        <f t="shared" si="0"/>
        <v>62.432812499999997</v>
      </c>
    </row>
    <row r="23" spans="1:24" x14ac:dyDescent="0.25">
      <c r="A23" s="3">
        <v>18</v>
      </c>
      <c r="B23" s="22" t="s">
        <v>94</v>
      </c>
      <c r="C23" s="5"/>
      <c r="D23" s="3">
        <v>61</v>
      </c>
      <c r="E23" s="3">
        <v>60</v>
      </c>
      <c r="F23" s="3">
        <v>65</v>
      </c>
      <c r="G23" s="3">
        <v>69</v>
      </c>
      <c r="H23" s="3">
        <v>61</v>
      </c>
      <c r="I23" s="3">
        <v>75</v>
      </c>
      <c r="J23" s="3">
        <v>68</v>
      </c>
      <c r="K23" s="3">
        <v>65</v>
      </c>
      <c r="L23" s="24"/>
      <c r="M23" s="5"/>
      <c r="N23" s="5"/>
      <c r="O23" s="5"/>
      <c r="P23" s="20">
        <v>60</v>
      </c>
      <c r="Q23" s="5"/>
      <c r="R23" s="5"/>
      <c r="S23" s="5"/>
      <c r="T23" s="11">
        <f t="shared" si="1"/>
        <v>61.512499999999996</v>
      </c>
      <c r="U23" s="2"/>
      <c r="V23" s="11">
        <f t="shared" si="0"/>
        <v>61.512499999999996</v>
      </c>
    </row>
  </sheetData>
  <sortState xmlns:xlrd2="http://schemas.microsoft.com/office/spreadsheetml/2017/richdata2" ref="A6:X23">
    <sortCondition descending="1" ref="V6:V23"/>
  </sortState>
  <mergeCells count="2">
    <mergeCell ref="A1:Q1"/>
    <mergeCell ref="A2:Q2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C9F91-650B-4F45-A1B2-21119ACB4BD6}">
  <dimension ref="A1:X28"/>
  <sheetViews>
    <sheetView topLeftCell="A6" workbookViewId="0">
      <selection activeCell="B6" sqref="B6:B26"/>
    </sheetView>
  </sheetViews>
  <sheetFormatPr defaultRowHeight="15" x14ac:dyDescent="0.25"/>
  <cols>
    <col min="1" max="1" width="5.85546875" style="29" customWidth="1"/>
    <col min="2" max="2" width="33.42578125" style="29" customWidth="1"/>
    <col min="3" max="3" width="8" style="29" customWidth="1"/>
    <col min="4" max="4" width="6" style="29" customWidth="1"/>
    <col min="5" max="6" width="5.5703125" style="29" customWidth="1"/>
    <col min="7" max="7" width="5.5703125" style="12" customWidth="1"/>
    <col min="8" max="15" width="5.5703125" style="29" customWidth="1"/>
    <col min="16" max="16" width="5.5703125" style="19" customWidth="1"/>
    <col min="17" max="19" width="5.5703125" style="29" customWidth="1"/>
    <col min="20" max="20" width="7.140625" style="10" customWidth="1"/>
    <col min="21" max="21" width="5.5703125" style="10" customWidth="1"/>
    <col min="22" max="22" width="8" style="10" customWidth="1"/>
  </cols>
  <sheetData>
    <row r="1" spans="1:24" ht="16.5" customHeight="1" x14ac:dyDescent="0.25">
      <c r="A1" s="50" t="s">
        <v>146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</row>
    <row r="2" spans="1:24" ht="15.75" x14ac:dyDescent="0.25">
      <c r="A2" s="51" t="s">
        <v>106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</row>
    <row r="3" spans="1:24" x14ac:dyDescent="0.25">
      <c r="T3" s="10" t="s">
        <v>0</v>
      </c>
    </row>
    <row r="4" spans="1:24" s="16" customFormat="1" ht="25.5" x14ac:dyDescent="0.2">
      <c r="A4" s="13"/>
      <c r="B4" s="13"/>
      <c r="C4" s="14" t="s">
        <v>1</v>
      </c>
      <c r="D4" s="17">
        <v>3</v>
      </c>
      <c r="E4" s="17">
        <v>3</v>
      </c>
      <c r="F4" s="17">
        <v>3</v>
      </c>
      <c r="G4" s="18">
        <v>2</v>
      </c>
      <c r="H4" s="17">
        <v>3</v>
      </c>
      <c r="I4" s="17">
        <v>3</v>
      </c>
      <c r="J4" s="17">
        <v>4</v>
      </c>
      <c r="K4" s="17"/>
      <c r="L4" s="17"/>
      <c r="M4" s="17"/>
      <c r="N4" s="17"/>
      <c r="O4" s="17"/>
      <c r="P4" s="17">
        <v>6</v>
      </c>
      <c r="Q4" s="17">
        <v>4</v>
      </c>
      <c r="R4" s="17">
        <v>1</v>
      </c>
      <c r="S4" s="17"/>
      <c r="T4" s="15">
        <f>SUM(D4:S4)</f>
        <v>32</v>
      </c>
      <c r="U4" s="13"/>
      <c r="V4" s="13"/>
    </row>
    <row r="5" spans="1:24" s="16" customFormat="1" ht="88.5" customHeight="1" x14ac:dyDescent="0.2">
      <c r="A5" s="17" t="s">
        <v>2</v>
      </c>
      <c r="B5" s="17" t="s">
        <v>3</v>
      </c>
      <c r="C5" s="21" t="s">
        <v>4</v>
      </c>
      <c r="D5" s="4" t="s">
        <v>130</v>
      </c>
      <c r="E5" s="4" t="s">
        <v>131</v>
      </c>
      <c r="F5" s="4" t="s">
        <v>132</v>
      </c>
      <c r="G5" s="4" t="s">
        <v>5</v>
      </c>
      <c r="H5" s="4" t="s">
        <v>133</v>
      </c>
      <c r="I5" s="4" t="s">
        <v>135</v>
      </c>
      <c r="J5" s="4" t="s">
        <v>136</v>
      </c>
      <c r="K5" s="4"/>
      <c r="L5" s="4"/>
      <c r="M5" s="28"/>
      <c r="N5" s="28"/>
      <c r="O5" s="28"/>
      <c r="P5" s="4" t="s">
        <v>10</v>
      </c>
      <c r="Q5" s="4" t="s">
        <v>134</v>
      </c>
      <c r="R5" s="4" t="s">
        <v>137</v>
      </c>
      <c r="S5" s="37"/>
      <c r="T5" s="17"/>
      <c r="U5" s="26" t="s">
        <v>6</v>
      </c>
      <c r="V5" s="26" t="s">
        <v>7</v>
      </c>
    </row>
    <row r="6" spans="1:24" s="30" customFormat="1" ht="16.5" customHeight="1" x14ac:dyDescent="0.25">
      <c r="A6" s="3">
        <v>1</v>
      </c>
      <c r="B6" s="53" t="s">
        <v>111</v>
      </c>
      <c r="C6" s="7"/>
      <c r="D6" s="3">
        <v>85</v>
      </c>
      <c r="E6" s="3">
        <v>92</v>
      </c>
      <c r="F6" s="3">
        <v>90</v>
      </c>
      <c r="G6" s="3">
        <v>91</v>
      </c>
      <c r="H6" s="3">
        <v>92</v>
      </c>
      <c r="I6" s="3">
        <v>95</v>
      </c>
      <c r="J6" s="3">
        <v>90</v>
      </c>
      <c r="K6" s="3"/>
      <c r="L6" s="3"/>
      <c r="M6" s="7"/>
      <c r="N6" s="7"/>
      <c r="O6" s="7"/>
      <c r="P6" s="20">
        <v>90</v>
      </c>
      <c r="Q6" s="3">
        <v>95</v>
      </c>
      <c r="R6" s="3">
        <v>93</v>
      </c>
      <c r="S6" s="8"/>
      <c r="T6" s="11">
        <f t="shared" ref="T6:T28" si="0">((D6*$D$4+E6*$E$4+F6*$F$4+G6*$G$4+H6*$H$4+I6*$I$4+J6*$J$4+K6*$K$4+L6*$L$4+M6*$M$4+N6*$N$4+O6*$O$4+P6*$P$4+((Q6+R6)/2)*($Q$4+$R$4))/$T$4)*0.95</f>
        <v>86.509374999999991</v>
      </c>
      <c r="U6" s="2">
        <f>2</f>
        <v>2</v>
      </c>
      <c r="V6" s="11">
        <f t="shared" ref="V6:V28" si="1">T6+U6</f>
        <v>88.509374999999991</v>
      </c>
    </row>
    <row r="7" spans="1:24" s="30" customFormat="1" ht="16.5" customHeight="1" x14ac:dyDescent="0.25">
      <c r="A7" s="3">
        <v>2</v>
      </c>
      <c r="B7" s="53" t="s">
        <v>129</v>
      </c>
      <c r="C7" s="5"/>
      <c r="D7" s="3">
        <v>90</v>
      </c>
      <c r="E7" s="3">
        <v>90</v>
      </c>
      <c r="F7" s="3">
        <v>90</v>
      </c>
      <c r="G7" s="3">
        <v>91</v>
      </c>
      <c r="H7" s="3">
        <v>91</v>
      </c>
      <c r="I7" s="3">
        <v>95</v>
      </c>
      <c r="J7" s="3">
        <v>90</v>
      </c>
      <c r="K7" s="5"/>
      <c r="L7" s="5"/>
      <c r="M7" s="5"/>
      <c r="N7" s="5"/>
      <c r="O7" s="5"/>
      <c r="P7" s="20">
        <v>95</v>
      </c>
      <c r="Q7" s="3">
        <v>94</v>
      </c>
      <c r="R7" s="3">
        <v>95</v>
      </c>
      <c r="S7" s="5"/>
      <c r="T7" s="11">
        <f t="shared" si="0"/>
        <v>87.65234375</v>
      </c>
      <c r="U7" s="2"/>
      <c r="V7" s="11">
        <f t="shared" si="1"/>
        <v>87.65234375</v>
      </c>
      <c r="W7"/>
      <c r="X7"/>
    </row>
    <row r="8" spans="1:24" s="30" customFormat="1" ht="16.5" customHeight="1" x14ac:dyDescent="0.25">
      <c r="A8" s="3">
        <v>3</v>
      </c>
      <c r="B8" s="53" t="s">
        <v>127</v>
      </c>
      <c r="C8" s="5"/>
      <c r="D8" s="3">
        <v>89</v>
      </c>
      <c r="E8" s="3">
        <v>90</v>
      </c>
      <c r="F8" s="3">
        <v>93</v>
      </c>
      <c r="G8" s="3">
        <v>96</v>
      </c>
      <c r="H8" s="3">
        <v>95</v>
      </c>
      <c r="I8" s="3">
        <v>95</v>
      </c>
      <c r="J8" s="3">
        <v>90</v>
      </c>
      <c r="K8" s="5"/>
      <c r="L8" s="5"/>
      <c r="M8" s="5"/>
      <c r="N8" s="5"/>
      <c r="O8" s="5"/>
      <c r="P8" s="20">
        <v>90</v>
      </c>
      <c r="Q8" s="3">
        <v>94</v>
      </c>
      <c r="R8" s="3">
        <v>93</v>
      </c>
      <c r="S8" s="5"/>
      <c r="T8" s="11">
        <f t="shared" si="0"/>
        <v>87.444531249999997</v>
      </c>
      <c r="U8" s="2"/>
      <c r="V8" s="11">
        <f t="shared" si="1"/>
        <v>87.444531249999997</v>
      </c>
      <c r="W8"/>
      <c r="X8"/>
    </row>
    <row r="9" spans="1:24" s="30" customFormat="1" ht="16.5" customHeight="1" x14ac:dyDescent="0.25">
      <c r="A9" s="3">
        <v>4</v>
      </c>
      <c r="B9" s="53" t="s">
        <v>125</v>
      </c>
      <c r="C9" s="5"/>
      <c r="D9" s="3">
        <v>85</v>
      </c>
      <c r="E9" s="3">
        <v>90</v>
      </c>
      <c r="F9" s="3">
        <v>90</v>
      </c>
      <c r="G9" s="3">
        <v>94</v>
      </c>
      <c r="H9" s="3">
        <v>91</v>
      </c>
      <c r="I9" s="3">
        <v>95</v>
      </c>
      <c r="J9" s="3">
        <v>90</v>
      </c>
      <c r="K9" s="5"/>
      <c r="L9" s="5"/>
      <c r="M9" s="5"/>
      <c r="N9" s="5"/>
      <c r="O9" s="5"/>
      <c r="P9" s="20">
        <v>90</v>
      </c>
      <c r="Q9" s="3">
        <v>90</v>
      </c>
      <c r="R9" s="3">
        <v>90</v>
      </c>
      <c r="S9" s="5"/>
      <c r="T9" s="11">
        <f t="shared" si="0"/>
        <v>85.826562499999994</v>
      </c>
      <c r="U9" s="2"/>
      <c r="V9" s="11">
        <f t="shared" si="1"/>
        <v>85.826562499999994</v>
      </c>
      <c r="W9"/>
      <c r="X9"/>
    </row>
    <row r="10" spans="1:24" s="30" customFormat="1" ht="16.5" customHeight="1" x14ac:dyDescent="0.25">
      <c r="A10" s="3">
        <v>5</v>
      </c>
      <c r="B10" s="53" t="s">
        <v>107</v>
      </c>
      <c r="C10" s="7"/>
      <c r="D10" s="3">
        <v>75</v>
      </c>
      <c r="E10" s="3">
        <v>63</v>
      </c>
      <c r="F10" s="3">
        <v>76</v>
      </c>
      <c r="G10" s="3">
        <v>60</v>
      </c>
      <c r="H10" s="3">
        <v>76</v>
      </c>
      <c r="I10" s="3">
        <v>90</v>
      </c>
      <c r="J10" s="3">
        <v>80</v>
      </c>
      <c r="K10" s="23"/>
      <c r="L10" s="3"/>
      <c r="M10" s="7"/>
      <c r="N10" s="7"/>
      <c r="O10" s="7"/>
      <c r="P10" s="20">
        <v>95</v>
      </c>
      <c r="Q10" s="3">
        <v>94</v>
      </c>
      <c r="R10" s="3">
        <v>94</v>
      </c>
      <c r="S10" s="8"/>
      <c r="T10" s="11">
        <f t="shared" si="0"/>
        <v>77.78125</v>
      </c>
      <c r="U10" s="2"/>
      <c r="V10" s="11">
        <f t="shared" si="1"/>
        <v>77.78125</v>
      </c>
    </row>
    <row r="11" spans="1:24" s="30" customFormat="1" ht="16.5" customHeight="1" x14ac:dyDescent="0.25">
      <c r="A11" s="3">
        <v>6</v>
      </c>
      <c r="B11" s="53" t="s">
        <v>128</v>
      </c>
      <c r="C11" s="5"/>
      <c r="D11" s="3">
        <v>75</v>
      </c>
      <c r="E11" s="3">
        <v>64</v>
      </c>
      <c r="F11" s="3">
        <v>77</v>
      </c>
      <c r="G11" s="3">
        <v>80</v>
      </c>
      <c r="H11" s="3">
        <v>76</v>
      </c>
      <c r="I11" s="3">
        <v>90</v>
      </c>
      <c r="J11" s="3">
        <v>75</v>
      </c>
      <c r="K11" s="5"/>
      <c r="L11" s="5"/>
      <c r="M11" s="5"/>
      <c r="N11" s="5"/>
      <c r="O11" s="5"/>
      <c r="P11" s="20">
        <v>85</v>
      </c>
      <c r="Q11" s="3">
        <v>80</v>
      </c>
      <c r="R11" s="3">
        <v>81</v>
      </c>
      <c r="S11" s="5"/>
      <c r="T11" s="11">
        <f t="shared" si="0"/>
        <v>74.767968749999994</v>
      </c>
      <c r="U11" s="2"/>
      <c r="V11" s="11">
        <f t="shared" si="1"/>
        <v>74.767968749999994</v>
      </c>
      <c r="W11"/>
      <c r="X11"/>
    </row>
    <row r="12" spans="1:24" s="30" customFormat="1" ht="16.5" customHeight="1" x14ac:dyDescent="0.25">
      <c r="A12" s="3">
        <v>7</v>
      </c>
      <c r="B12" s="53" t="s">
        <v>115</v>
      </c>
      <c r="C12" s="5"/>
      <c r="D12" s="3">
        <v>65</v>
      </c>
      <c r="E12" s="3">
        <v>68</v>
      </c>
      <c r="F12" s="3">
        <v>76</v>
      </c>
      <c r="G12" s="3">
        <v>60</v>
      </c>
      <c r="H12" s="3">
        <v>78</v>
      </c>
      <c r="I12" s="3">
        <v>70</v>
      </c>
      <c r="J12" s="3">
        <v>80</v>
      </c>
      <c r="K12" s="3"/>
      <c r="L12" s="24"/>
      <c r="M12" s="5"/>
      <c r="N12" s="5"/>
      <c r="O12" s="5"/>
      <c r="P12" s="20">
        <v>90</v>
      </c>
      <c r="Q12" s="3">
        <v>80</v>
      </c>
      <c r="R12" s="3">
        <v>90</v>
      </c>
      <c r="S12" s="5"/>
      <c r="T12" s="11">
        <f t="shared" si="0"/>
        <v>73.506249999999994</v>
      </c>
      <c r="U12" s="2"/>
      <c r="V12" s="11">
        <f t="shared" si="1"/>
        <v>73.506249999999994</v>
      </c>
      <c r="W12"/>
      <c r="X12"/>
    </row>
    <row r="13" spans="1:24" s="30" customFormat="1" ht="16.5" customHeight="1" x14ac:dyDescent="0.25">
      <c r="A13" s="3">
        <v>8</v>
      </c>
      <c r="B13" s="53" t="s">
        <v>114</v>
      </c>
      <c r="C13" s="7"/>
      <c r="D13" s="3">
        <v>70</v>
      </c>
      <c r="E13" s="3">
        <v>81</v>
      </c>
      <c r="F13" s="3">
        <v>67</v>
      </c>
      <c r="G13" s="3">
        <v>76</v>
      </c>
      <c r="H13" s="3">
        <v>70</v>
      </c>
      <c r="I13" s="3">
        <v>82</v>
      </c>
      <c r="J13" s="3">
        <v>60</v>
      </c>
      <c r="K13" s="3"/>
      <c r="L13" s="3"/>
      <c r="M13" s="7"/>
      <c r="N13" s="7"/>
      <c r="O13" s="7"/>
      <c r="P13" s="20">
        <v>75</v>
      </c>
      <c r="Q13" s="3">
        <v>76</v>
      </c>
      <c r="R13" s="3">
        <v>81</v>
      </c>
      <c r="S13" s="8"/>
      <c r="T13" s="11">
        <f t="shared" si="0"/>
        <v>69.602343750000003</v>
      </c>
      <c r="U13" s="2"/>
      <c r="V13" s="11">
        <f t="shared" si="1"/>
        <v>69.602343750000003</v>
      </c>
    </row>
    <row r="14" spans="1:24" s="30" customFormat="1" ht="16.5" customHeight="1" x14ac:dyDescent="0.25">
      <c r="A14" s="3">
        <v>9</v>
      </c>
      <c r="B14" s="53" t="s">
        <v>113</v>
      </c>
      <c r="C14" s="7"/>
      <c r="D14" s="3">
        <v>75</v>
      </c>
      <c r="E14" s="3">
        <v>67</v>
      </c>
      <c r="F14" s="3">
        <v>68</v>
      </c>
      <c r="G14" s="3">
        <v>62</v>
      </c>
      <c r="H14" s="3">
        <v>76</v>
      </c>
      <c r="I14" s="3">
        <v>75</v>
      </c>
      <c r="J14" s="3">
        <v>80</v>
      </c>
      <c r="K14" s="3"/>
      <c r="L14" s="3"/>
      <c r="M14" s="7"/>
      <c r="N14" s="7"/>
      <c r="O14" s="7"/>
      <c r="P14" s="20">
        <v>75</v>
      </c>
      <c r="Q14" s="3">
        <v>67</v>
      </c>
      <c r="R14" s="3">
        <v>73</v>
      </c>
      <c r="S14" s="7"/>
      <c r="T14" s="11">
        <f t="shared" si="0"/>
        <v>69.082812500000003</v>
      </c>
      <c r="U14" s="2"/>
      <c r="V14" s="11">
        <f t="shared" si="1"/>
        <v>69.082812500000003</v>
      </c>
      <c r="X14" s="44"/>
    </row>
    <row r="15" spans="1:24" s="30" customFormat="1" ht="16.5" customHeight="1" x14ac:dyDescent="0.25">
      <c r="A15" s="3">
        <v>10</v>
      </c>
      <c r="B15" s="53" t="s">
        <v>110</v>
      </c>
      <c r="C15" s="7"/>
      <c r="D15" s="3">
        <v>65</v>
      </c>
      <c r="E15" s="3">
        <v>70</v>
      </c>
      <c r="F15" s="3">
        <v>70</v>
      </c>
      <c r="G15" s="3">
        <v>61</v>
      </c>
      <c r="H15" s="3">
        <v>90</v>
      </c>
      <c r="I15" s="3">
        <v>70</v>
      </c>
      <c r="J15" s="3">
        <v>65</v>
      </c>
      <c r="K15" s="22"/>
      <c r="L15" s="3"/>
      <c r="M15" s="7"/>
      <c r="N15" s="7"/>
      <c r="O15" s="7"/>
      <c r="P15" s="20">
        <v>75</v>
      </c>
      <c r="Q15" s="3">
        <v>80</v>
      </c>
      <c r="R15" s="3">
        <v>75</v>
      </c>
      <c r="S15" s="8"/>
      <c r="T15" s="11">
        <f t="shared" si="0"/>
        <v>68.711718750000003</v>
      </c>
      <c r="U15" s="2"/>
      <c r="V15" s="11">
        <f t="shared" si="1"/>
        <v>68.711718750000003</v>
      </c>
    </row>
    <row r="16" spans="1:24" s="30" customFormat="1" ht="16.5" customHeight="1" x14ac:dyDescent="0.25">
      <c r="A16" s="3">
        <v>11</v>
      </c>
      <c r="B16" s="53" t="s">
        <v>119</v>
      </c>
      <c r="C16" s="5"/>
      <c r="D16" s="3">
        <v>67</v>
      </c>
      <c r="E16" s="3">
        <v>76</v>
      </c>
      <c r="F16" s="3">
        <v>70</v>
      </c>
      <c r="G16" s="3">
        <v>62</v>
      </c>
      <c r="H16" s="3">
        <v>76</v>
      </c>
      <c r="I16" s="3">
        <v>80</v>
      </c>
      <c r="J16" s="3">
        <v>60</v>
      </c>
      <c r="K16" s="3"/>
      <c r="L16" s="5"/>
      <c r="M16" s="5"/>
      <c r="N16" s="5"/>
      <c r="O16" s="5"/>
      <c r="P16" s="20">
        <v>69</v>
      </c>
      <c r="Q16" s="3">
        <v>75</v>
      </c>
      <c r="R16" s="3">
        <v>75</v>
      </c>
      <c r="S16" s="5"/>
      <c r="T16" s="11">
        <f t="shared" si="0"/>
        <v>67.09375</v>
      </c>
      <c r="U16" s="2"/>
      <c r="V16" s="11">
        <f t="shared" si="1"/>
        <v>67.09375</v>
      </c>
      <c r="W16"/>
      <c r="X16"/>
    </row>
    <row r="17" spans="1:24" ht="15.75" customHeight="1" x14ac:dyDescent="0.25">
      <c r="A17" s="3">
        <v>12</v>
      </c>
      <c r="B17" s="53" t="s">
        <v>109</v>
      </c>
      <c r="C17" s="7"/>
      <c r="D17" s="3">
        <v>75</v>
      </c>
      <c r="E17" s="3">
        <v>63</v>
      </c>
      <c r="F17" s="3">
        <v>67</v>
      </c>
      <c r="G17" s="3">
        <v>60</v>
      </c>
      <c r="H17" s="3">
        <v>66</v>
      </c>
      <c r="I17" s="3">
        <v>70</v>
      </c>
      <c r="J17" s="3">
        <v>75</v>
      </c>
      <c r="K17" s="3"/>
      <c r="L17" s="3"/>
      <c r="M17" s="7"/>
      <c r="N17" s="7"/>
      <c r="O17" s="7"/>
      <c r="P17" s="20">
        <v>75</v>
      </c>
      <c r="Q17" s="3">
        <v>75</v>
      </c>
      <c r="R17" s="3">
        <v>69</v>
      </c>
      <c r="S17" s="8"/>
      <c r="T17" s="11">
        <f t="shared" si="0"/>
        <v>66.885937499999997</v>
      </c>
      <c r="U17" s="2"/>
      <c r="V17" s="11">
        <f t="shared" si="1"/>
        <v>66.885937499999997</v>
      </c>
      <c r="W17" s="44"/>
      <c r="X17" s="44"/>
    </row>
    <row r="18" spans="1:24" x14ac:dyDescent="0.25">
      <c r="A18" s="3">
        <v>13</v>
      </c>
      <c r="B18" s="53" t="s">
        <v>108</v>
      </c>
      <c r="C18" s="7"/>
      <c r="D18" s="3">
        <v>75</v>
      </c>
      <c r="E18" s="3">
        <v>67</v>
      </c>
      <c r="F18" s="3">
        <v>68</v>
      </c>
      <c r="G18" s="3">
        <v>65</v>
      </c>
      <c r="H18" s="3">
        <v>72</v>
      </c>
      <c r="I18" s="3">
        <v>77</v>
      </c>
      <c r="J18" s="3">
        <v>65</v>
      </c>
      <c r="K18" s="3"/>
      <c r="L18" s="3"/>
      <c r="M18" s="7"/>
      <c r="N18" s="7"/>
      <c r="O18" s="7"/>
      <c r="P18" s="20">
        <v>70</v>
      </c>
      <c r="Q18" s="3">
        <v>69</v>
      </c>
      <c r="R18" s="3">
        <v>70</v>
      </c>
      <c r="S18" s="8"/>
      <c r="T18" s="11">
        <f t="shared" si="0"/>
        <v>66.336718750000003</v>
      </c>
      <c r="U18" s="2"/>
      <c r="V18" s="11">
        <f t="shared" si="1"/>
        <v>66.336718750000003</v>
      </c>
      <c r="W18" s="44"/>
      <c r="X18" s="44"/>
    </row>
    <row r="19" spans="1:24" ht="15.75" customHeight="1" x14ac:dyDescent="0.25">
      <c r="A19" s="3">
        <v>14</v>
      </c>
      <c r="B19" s="53" t="s">
        <v>112</v>
      </c>
      <c r="C19" s="7"/>
      <c r="D19" s="3">
        <v>65</v>
      </c>
      <c r="E19" s="3">
        <v>72</v>
      </c>
      <c r="F19" s="3">
        <v>65</v>
      </c>
      <c r="G19" s="3">
        <v>60</v>
      </c>
      <c r="H19" s="3">
        <v>66</v>
      </c>
      <c r="I19" s="3">
        <v>75</v>
      </c>
      <c r="J19" s="3">
        <v>75</v>
      </c>
      <c r="K19" s="3"/>
      <c r="L19" s="3"/>
      <c r="M19" s="7"/>
      <c r="N19" s="7"/>
      <c r="O19" s="7"/>
      <c r="P19" s="20">
        <v>70</v>
      </c>
      <c r="Q19" s="3">
        <v>68</v>
      </c>
      <c r="R19" s="3">
        <v>73</v>
      </c>
      <c r="S19" s="8"/>
      <c r="T19" s="11">
        <f t="shared" si="0"/>
        <v>65.950781249999991</v>
      </c>
      <c r="U19" s="2"/>
      <c r="V19" s="11">
        <f t="shared" si="1"/>
        <v>65.950781249999991</v>
      </c>
      <c r="W19" s="44"/>
      <c r="X19" s="34"/>
    </row>
    <row r="20" spans="1:24" x14ac:dyDescent="0.25">
      <c r="A20" s="3">
        <v>15</v>
      </c>
      <c r="B20" s="53" t="s">
        <v>118</v>
      </c>
      <c r="C20" s="5"/>
      <c r="D20" s="3">
        <v>64</v>
      </c>
      <c r="E20" s="3">
        <v>70</v>
      </c>
      <c r="F20" s="3">
        <v>76</v>
      </c>
      <c r="G20" s="3">
        <v>61</v>
      </c>
      <c r="H20" s="3">
        <v>76</v>
      </c>
      <c r="I20" s="3">
        <v>75</v>
      </c>
      <c r="J20" s="3">
        <v>60</v>
      </c>
      <c r="K20" s="3"/>
      <c r="L20" s="24"/>
      <c r="M20" s="5"/>
      <c r="N20" s="5"/>
      <c r="O20" s="5"/>
      <c r="P20" s="20">
        <v>65</v>
      </c>
      <c r="Q20" s="3">
        <v>75</v>
      </c>
      <c r="R20" s="3">
        <v>77</v>
      </c>
      <c r="S20" s="5"/>
      <c r="T20" s="11">
        <f t="shared" si="0"/>
        <v>65.7578125</v>
      </c>
      <c r="U20" s="2"/>
      <c r="V20" s="11">
        <f t="shared" si="1"/>
        <v>65.7578125</v>
      </c>
    </row>
    <row r="21" spans="1:24" x14ac:dyDescent="0.25">
      <c r="A21" s="3">
        <v>16</v>
      </c>
      <c r="B21" s="53" t="s">
        <v>124</v>
      </c>
      <c r="C21" s="5"/>
      <c r="D21" s="3">
        <v>75</v>
      </c>
      <c r="E21" s="3">
        <v>62</v>
      </c>
      <c r="F21" s="3">
        <v>76</v>
      </c>
      <c r="G21" s="3">
        <v>61</v>
      </c>
      <c r="H21" s="3">
        <v>78</v>
      </c>
      <c r="I21" s="3">
        <v>64</v>
      </c>
      <c r="J21" s="3">
        <v>60</v>
      </c>
      <c r="K21" s="3"/>
      <c r="L21" s="5"/>
      <c r="M21" s="5"/>
      <c r="N21" s="5"/>
      <c r="O21" s="5"/>
      <c r="P21" s="20">
        <v>65</v>
      </c>
      <c r="Q21" s="3">
        <v>70</v>
      </c>
      <c r="R21" s="3">
        <v>72</v>
      </c>
      <c r="S21" s="5"/>
      <c r="T21" s="11">
        <f t="shared" si="0"/>
        <v>64.481250000000003</v>
      </c>
      <c r="U21" s="2"/>
      <c r="V21" s="11">
        <f t="shared" si="1"/>
        <v>64.481250000000003</v>
      </c>
    </row>
    <row r="22" spans="1:24" ht="15.75" customHeight="1" x14ac:dyDescent="0.25">
      <c r="A22" s="3">
        <v>17</v>
      </c>
      <c r="B22" s="53" t="s">
        <v>123</v>
      </c>
      <c r="C22" s="5"/>
      <c r="D22" s="3">
        <v>65</v>
      </c>
      <c r="E22" s="3">
        <v>65</v>
      </c>
      <c r="F22" s="3">
        <v>66</v>
      </c>
      <c r="G22" s="3">
        <v>62</v>
      </c>
      <c r="H22" s="3">
        <v>68</v>
      </c>
      <c r="I22" s="3">
        <v>80</v>
      </c>
      <c r="J22" s="3">
        <v>60</v>
      </c>
      <c r="K22" s="3"/>
      <c r="L22" s="5"/>
      <c r="M22" s="5"/>
      <c r="N22" s="5"/>
      <c r="O22" s="5"/>
      <c r="P22" s="20">
        <v>69</v>
      </c>
      <c r="Q22" s="3">
        <v>70</v>
      </c>
      <c r="R22" s="3">
        <v>71</v>
      </c>
      <c r="S22" s="5"/>
      <c r="T22" s="11">
        <f t="shared" si="0"/>
        <v>64.19921875</v>
      </c>
      <c r="U22" s="2"/>
      <c r="V22" s="11">
        <f t="shared" si="1"/>
        <v>64.19921875</v>
      </c>
    </row>
    <row r="23" spans="1:24" x14ac:dyDescent="0.25">
      <c r="A23" s="3">
        <v>18</v>
      </c>
      <c r="B23" s="53" t="s">
        <v>121</v>
      </c>
      <c r="C23" s="5"/>
      <c r="D23" s="3">
        <v>65</v>
      </c>
      <c r="E23" s="3">
        <v>70</v>
      </c>
      <c r="F23" s="3">
        <v>68</v>
      </c>
      <c r="G23" s="3">
        <v>60</v>
      </c>
      <c r="H23" s="3">
        <v>66</v>
      </c>
      <c r="I23" s="3">
        <v>70</v>
      </c>
      <c r="J23" s="3">
        <v>60</v>
      </c>
      <c r="K23" s="3"/>
      <c r="L23" s="5"/>
      <c r="M23" s="5"/>
      <c r="N23" s="5"/>
      <c r="O23" s="5"/>
      <c r="P23" s="20">
        <v>69</v>
      </c>
      <c r="Q23" s="3">
        <v>72</v>
      </c>
      <c r="R23" s="3">
        <v>68</v>
      </c>
      <c r="S23" s="5"/>
      <c r="T23" s="11">
        <f t="shared" si="0"/>
        <v>63.560937499999994</v>
      </c>
      <c r="U23" s="2"/>
      <c r="V23" s="11">
        <f t="shared" si="1"/>
        <v>63.560937499999994</v>
      </c>
    </row>
    <row r="24" spans="1:24" x14ac:dyDescent="0.25">
      <c r="A24" s="3">
        <v>19</v>
      </c>
      <c r="B24" s="53" t="s">
        <v>120</v>
      </c>
      <c r="C24" s="5"/>
      <c r="D24" s="3">
        <v>75</v>
      </c>
      <c r="E24" s="3">
        <v>65</v>
      </c>
      <c r="F24" s="3">
        <v>68</v>
      </c>
      <c r="G24" s="3">
        <v>62</v>
      </c>
      <c r="H24" s="3">
        <v>69</v>
      </c>
      <c r="I24" s="3">
        <v>74</v>
      </c>
      <c r="J24" s="3">
        <v>60</v>
      </c>
      <c r="K24" s="3"/>
      <c r="L24" s="5"/>
      <c r="M24" s="5"/>
      <c r="N24" s="5"/>
      <c r="O24" s="5"/>
      <c r="P24" s="20">
        <v>65</v>
      </c>
      <c r="Q24" s="3">
        <v>65</v>
      </c>
      <c r="R24" s="3">
        <v>65</v>
      </c>
      <c r="S24" s="5"/>
      <c r="T24" s="11">
        <f t="shared" si="0"/>
        <v>63.293749999999996</v>
      </c>
      <c r="U24" s="2"/>
      <c r="V24" s="11">
        <f t="shared" si="1"/>
        <v>63.293749999999996</v>
      </c>
    </row>
    <row r="25" spans="1:24" x14ac:dyDescent="0.25">
      <c r="A25" s="3">
        <v>20</v>
      </c>
      <c r="B25" s="53" t="s">
        <v>126</v>
      </c>
      <c r="C25" s="5"/>
      <c r="D25" s="3">
        <v>75</v>
      </c>
      <c r="E25" s="3">
        <v>75</v>
      </c>
      <c r="F25" s="3">
        <v>64</v>
      </c>
      <c r="G25" s="3">
        <v>70</v>
      </c>
      <c r="H25" s="3">
        <v>78</v>
      </c>
      <c r="I25" s="3">
        <v>65</v>
      </c>
      <c r="J25" s="3">
        <v>60</v>
      </c>
      <c r="K25" s="5"/>
      <c r="L25" s="5"/>
      <c r="M25" s="5"/>
      <c r="N25" s="5"/>
      <c r="O25" s="5"/>
      <c r="P25" s="20">
        <v>60</v>
      </c>
      <c r="Q25" s="3">
        <v>60</v>
      </c>
      <c r="R25" s="3">
        <v>60</v>
      </c>
      <c r="S25" s="5"/>
      <c r="T25" s="11">
        <f t="shared" si="0"/>
        <v>62.670312499999994</v>
      </c>
      <c r="U25" s="2"/>
      <c r="V25" s="11">
        <f t="shared" si="1"/>
        <v>62.670312499999994</v>
      </c>
    </row>
    <row r="26" spans="1:24" x14ac:dyDescent="0.25">
      <c r="A26" s="3">
        <v>21</v>
      </c>
      <c r="B26" s="53" t="s">
        <v>122</v>
      </c>
      <c r="C26" s="5"/>
      <c r="D26" s="3">
        <v>68</v>
      </c>
      <c r="E26" s="3">
        <v>61</v>
      </c>
      <c r="F26" s="3">
        <v>66</v>
      </c>
      <c r="G26" s="3">
        <v>64</v>
      </c>
      <c r="H26" s="3">
        <v>68</v>
      </c>
      <c r="I26" s="3">
        <v>77</v>
      </c>
      <c r="J26" s="3">
        <v>60</v>
      </c>
      <c r="K26" s="3"/>
      <c r="L26" s="5"/>
      <c r="M26" s="5"/>
      <c r="N26" s="5"/>
      <c r="O26" s="5"/>
      <c r="P26" s="20">
        <v>60</v>
      </c>
      <c r="Q26" s="3">
        <v>70</v>
      </c>
      <c r="R26" s="3">
        <v>70</v>
      </c>
      <c r="S26" s="5"/>
      <c r="T26" s="11">
        <f t="shared" si="0"/>
        <v>62.284374999999997</v>
      </c>
      <c r="U26" s="2"/>
      <c r="V26" s="11">
        <f t="shared" si="1"/>
        <v>62.284374999999997</v>
      </c>
    </row>
    <row r="27" spans="1:24" x14ac:dyDescent="0.25">
      <c r="A27" s="3">
        <v>22</v>
      </c>
      <c r="B27" s="22" t="s">
        <v>116</v>
      </c>
      <c r="C27" s="5"/>
      <c r="D27" s="3">
        <v>65</v>
      </c>
      <c r="E27" s="3">
        <v>61</v>
      </c>
      <c r="F27" s="3">
        <v>66</v>
      </c>
      <c r="G27" s="3">
        <v>61</v>
      </c>
      <c r="H27" s="3">
        <v>68</v>
      </c>
      <c r="I27" s="3">
        <v>74</v>
      </c>
      <c r="J27" s="3">
        <v>60</v>
      </c>
      <c r="K27" s="3"/>
      <c r="L27" s="24"/>
      <c r="M27" s="5"/>
      <c r="N27" s="5"/>
      <c r="O27" s="5"/>
      <c r="P27" s="20">
        <v>60</v>
      </c>
      <c r="Q27" s="3">
        <v>66</v>
      </c>
      <c r="R27" s="3">
        <v>68</v>
      </c>
      <c r="S27" s="5"/>
      <c r="T27" s="11">
        <f t="shared" si="0"/>
        <v>61.126562499999999</v>
      </c>
      <c r="U27" s="2"/>
      <c r="V27" s="11">
        <f t="shared" si="1"/>
        <v>61.126562499999999</v>
      </c>
    </row>
    <row r="28" spans="1:24" x14ac:dyDescent="0.25">
      <c r="A28" s="3">
        <v>23</v>
      </c>
      <c r="B28" s="22" t="s">
        <v>117</v>
      </c>
      <c r="C28" s="5"/>
      <c r="D28" s="3">
        <v>65</v>
      </c>
      <c r="E28" s="3">
        <v>60</v>
      </c>
      <c r="F28" s="3">
        <v>64</v>
      </c>
      <c r="G28" s="3">
        <v>61</v>
      </c>
      <c r="H28" s="3">
        <v>68</v>
      </c>
      <c r="I28" s="3">
        <v>61</v>
      </c>
      <c r="J28" s="3">
        <v>60</v>
      </c>
      <c r="K28" s="3"/>
      <c r="L28" s="24"/>
      <c r="M28" s="5"/>
      <c r="N28" s="5"/>
      <c r="O28" s="5"/>
      <c r="P28" s="20">
        <v>61</v>
      </c>
      <c r="Q28" s="3">
        <v>60</v>
      </c>
      <c r="R28" s="3">
        <v>69</v>
      </c>
      <c r="S28" s="5"/>
      <c r="T28" s="11">
        <f t="shared" si="0"/>
        <v>59.508593749999996</v>
      </c>
      <c r="U28" s="2"/>
      <c r="V28" s="11">
        <f t="shared" si="1"/>
        <v>59.508593749999996</v>
      </c>
    </row>
  </sheetData>
  <sortState xmlns:xlrd2="http://schemas.microsoft.com/office/spreadsheetml/2017/richdata2" ref="A6:X28">
    <sortCondition descending="1" ref="V6:V28"/>
  </sortState>
  <mergeCells count="2">
    <mergeCell ref="A1:Q1"/>
    <mergeCell ref="A2:Q2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0DBE6-3AF4-4A14-AB40-77DF95CAC942}">
  <dimension ref="A1:X13"/>
  <sheetViews>
    <sheetView tabSelected="1" topLeftCell="A4" workbookViewId="0">
      <selection activeCell="B11" sqref="B11"/>
    </sheetView>
  </sheetViews>
  <sheetFormatPr defaultRowHeight="15" x14ac:dyDescent="0.25"/>
  <cols>
    <col min="1" max="1" width="5.85546875" style="31" customWidth="1"/>
    <col min="2" max="2" width="33.42578125" style="31" customWidth="1"/>
    <col min="3" max="3" width="8" style="31" customWidth="1"/>
    <col min="4" max="4" width="6" style="31" customWidth="1"/>
    <col min="5" max="6" width="5.5703125" style="31" customWidth="1"/>
    <col min="7" max="7" width="5.5703125" style="12" customWidth="1"/>
    <col min="8" max="15" width="5.5703125" style="31" customWidth="1"/>
    <col min="16" max="16" width="5.5703125" style="33" customWidth="1"/>
    <col min="17" max="19" width="5.5703125" style="31" customWidth="1"/>
    <col min="20" max="20" width="7.140625" style="10" customWidth="1"/>
    <col min="21" max="21" width="5.5703125" style="10" customWidth="1"/>
    <col min="22" max="22" width="8" style="10" customWidth="1"/>
  </cols>
  <sheetData>
    <row r="1" spans="1:24" ht="33" customHeight="1" x14ac:dyDescent="0.25">
      <c r="A1" s="50" t="s">
        <v>145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</row>
    <row r="2" spans="1:24" ht="15.75" x14ac:dyDescent="0.25">
      <c r="A2" s="51" t="s">
        <v>155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</row>
    <row r="3" spans="1:24" x14ac:dyDescent="0.25">
      <c r="T3" s="10" t="s">
        <v>0</v>
      </c>
    </row>
    <row r="4" spans="1:24" s="16" customFormat="1" ht="25.5" x14ac:dyDescent="0.2">
      <c r="A4" s="13"/>
      <c r="B4" s="13"/>
      <c r="C4" s="14" t="s">
        <v>1</v>
      </c>
      <c r="D4" s="17">
        <v>3</v>
      </c>
      <c r="E4" s="17">
        <v>3</v>
      </c>
      <c r="F4" s="17">
        <v>3</v>
      </c>
      <c r="G4" s="18">
        <v>4</v>
      </c>
      <c r="H4" s="17">
        <v>4</v>
      </c>
      <c r="I4" s="17">
        <v>4</v>
      </c>
      <c r="J4" s="17"/>
      <c r="K4" s="17"/>
      <c r="L4" s="17"/>
      <c r="M4" s="17"/>
      <c r="N4" s="17"/>
      <c r="O4" s="17"/>
      <c r="P4" s="17"/>
      <c r="Q4" s="17">
        <v>4</v>
      </c>
      <c r="R4" s="17">
        <v>1</v>
      </c>
      <c r="S4" s="17"/>
      <c r="T4" s="15">
        <f>SUM(D4:S4)</f>
        <v>26</v>
      </c>
      <c r="U4" s="13"/>
      <c r="V4" s="13"/>
    </row>
    <row r="5" spans="1:24" s="16" customFormat="1" ht="88.5" customHeight="1" x14ac:dyDescent="0.2">
      <c r="A5" s="17" t="s">
        <v>2</v>
      </c>
      <c r="B5" s="17" t="s">
        <v>3</v>
      </c>
      <c r="C5" s="21" t="s">
        <v>4</v>
      </c>
      <c r="D5" s="4" t="s">
        <v>138</v>
      </c>
      <c r="E5" s="4" t="s">
        <v>139</v>
      </c>
      <c r="F5" s="4" t="s">
        <v>140</v>
      </c>
      <c r="G5" s="4" t="s">
        <v>141</v>
      </c>
      <c r="H5" s="4" t="s">
        <v>142</v>
      </c>
      <c r="I5" s="4" t="s">
        <v>144</v>
      </c>
      <c r="J5" s="39"/>
      <c r="K5" s="39"/>
      <c r="L5" s="38"/>
      <c r="M5" s="28"/>
      <c r="N5" s="28"/>
      <c r="O5" s="28"/>
      <c r="P5" s="4"/>
      <c r="Q5" s="4" t="s">
        <v>143</v>
      </c>
      <c r="R5" s="4" t="s">
        <v>143</v>
      </c>
      <c r="S5" s="37"/>
      <c r="T5" s="17"/>
      <c r="U5" s="26" t="s">
        <v>6</v>
      </c>
      <c r="V5" s="26" t="s">
        <v>7</v>
      </c>
    </row>
    <row r="6" spans="1:24" s="32" customFormat="1" ht="16.5" customHeight="1" x14ac:dyDescent="0.25">
      <c r="A6" s="3">
        <v>1</v>
      </c>
      <c r="B6" s="53" t="s">
        <v>148</v>
      </c>
      <c r="C6" s="7"/>
      <c r="D6" s="3">
        <v>95</v>
      </c>
      <c r="E6" s="3">
        <v>98</v>
      </c>
      <c r="F6" s="3">
        <v>90</v>
      </c>
      <c r="G6" s="3">
        <v>98</v>
      </c>
      <c r="H6" s="3">
        <v>93</v>
      </c>
      <c r="I6" s="3">
        <v>96</v>
      </c>
      <c r="J6" s="3"/>
      <c r="K6" s="3"/>
      <c r="L6" s="3"/>
      <c r="M6" s="7"/>
      <c r="N6" s="7"/>
      <c r="O6" s="7"/>
      <c r="P6" s="20"/>
      <c r="Q6" s="40">
        <v>95</v>
      </c>
      <c r="R6" s="3">
        <v>92</v>
      </c>
      <c r="S6" s="41"/>
      <c r="T6" s="11">
        <f t="shared" ref="T6:T13" si="0">((D6*$D$4+E6*$E$4+F6*$F$4+G6*$G$4+H6*$H$4+I6*$I$4+J6*$J$4+K6*$K$4+L6*$L$4+M6*$M$4+N6*$N$4+O6*$O$4+P6*$P$4+((Q6+R6)/2)*($Q$4+$R$4))/$T$4)*0.95</f>
        <v>90.049038461538458</v>
      </c>
      <c r="U6" s="2"/>
      <c r="V6" s="11">
        <f t="shared" ref="V6:V13" si="1">T6+U6</f>
        <v>90.049038461538458</v>
      </c>
    </row>
    <row r="7" spans="1:24" s="32" customFormat="1" ht="16.5" customHeight="1" x14ac:dyDescent="0.25">
      <c r="A7" s="3">
        <v>2</v>
      </c>
      <c r="B7" s="53" t="s">
        <v>154</v>
      </c>
      <c r="C7" s="5"/>
      <c r="D7" s="3">
        <v>92</v>
      </c>
      <c r="E7" s="3">
        <v>95</v>
      </c>
      <c r="F7" s="3">
        <v>75</v>
      </c>
      <c r="G7" s="3">
        <v>91</v>
      </c>
      <c r="H7" s="3">
        <v>85</v>
      </c>
      <c r="I7" s="3">
        <v>92</v>
      </c>
      <c r="J7" s="3"/>
      <c r="K7" s="3"/>
      <c r="L7" s="24"/>
      <c r="M7" s="5"/>
      <c r="N7" s="5"/>
      <c r="O7" s="5"/>
      <c r="P7" s="20"/>
      <c r="Q7" s="40">
        <v>92</v>
      </c>
      <c r="R7" s="3">
        <v>92</v>
      </c>
      <c r="S7" s="42"/>
      <c r="T7" s="11">
        <f t="shared" si="0"/>
        <v>84.696153846153848</v>
      </c>
      <c r="U7" s="2"/>
      <c r="V7" s="11">
        <f t="shared" si="1"/>
        <v>84.696153846153848</v>
      </c>
      <c r="W7"/>
      <c r="X7"/>
    </row>
    <row r="8" spans="1:24" s="32" customFormat="1" ht="16.5" customHeight="1" x14ac:dyDescent="0.25">
      <c r="A8" s="3">
        <v>3</v>
      </c>
      <c r="B8" s="53" t="s">
        <v>151</v>
      </c>
      <c r="C8" s="7"/>
      <c r="D8" s="3">
        <v>80</v>
      </c>
      <c r="E8" s="3">
        <v>85</v>
      </c>
      <c r="F8" s="3">
        <v>75</v>
      </c>
      <c r="G8" s="3">
        <v>75</v>
      </c>
      <c r="H8" s="3">
        <v>70</v>
      </c>
      <c r="I8" s="3">
        <v>85</v>
      </c>
      <c r="J8" s="3"/>
      <c r="K8" s="3"/>
      <c r="L8" s="3"/>
      <c r="M8" s="7"/>
      <c r="N8" s="7"/>
      <c r="O8" s="7"/>
      <c r="P8" s="20"/>
      <c r="Q8" s="40">
        <v>90</v>
      </c>
      <c r="R8" s="3">
        <v>80</v>
      </c>
      <c r="S8" s="41"/>
      <c r="T8" s="11">
        <f t="shared" si="0"/>
        <v>75.451923076923066</v>
      </c>
      <c r="U8" s="2">
        <f>2</f>
        <v>2</v>
      </c>
      <c r="V8" s="11">
        <f t="shared" si="1"/>
        <v>77.451923076923066</v>
      </c>
      <c r="X8" s="34"/>
    </row>
    <row r="9" spans="1:24" s="32" customFormat="1" ht="16.5" customHeight="1" x14ac:dyDescent="0.25">
      <c r="A9" s="3">
        <v>4</v>
      </c>
      <c r="B9" s="53" t="s">
        <v>147</v>
      </c>
      <c r="C9" s="7"/>
      <c r="D9" s="3">
        <v>60</v>
      </c>
      <c r="E9" s="3">
        <v>67</v>
      </c>
      <c r="F9" s="3">
        <v>62</v>
      </c>
      <c r="G9" s="3">
        <v>74</v>
      </c>
      <c r="H9" s="3">
        <v>81</v>
      </c>
      <c r="I9" s="3">
        <v>90</v>
      </c>
      <c r="J9" s="23"/>
      <c r="K9" s="23"/>
      <c r="L9" s="3"/>
      <c r="M9" s="7"/>
      <c r="N9" s="7"/>
      <c r="O9" s="7"/>
      <c r="P9" s="20"/>
      <c r="Q9" s="40">
        <v>92</v>
      </c>
      <c r="R9" s="3">
        <v>92</v>
      </c>
      <c r="S9" s="41"/>
      <c r="T9" s="11">
        <f t="shared" si="0"/>
        <v>73.332692307692312</v>
      </c>
      <c r="U9" s="2"/>
      <c r="V9" s="11">
        <f t="shared" si="1"/>
        <v>73.332692307692312</v>
      </c>
    </row>
    <row r="10" spans="1:24" s="32" customFormat="1" ht="16.5" customHeight="1" x14ac:dyDescent="0.25">
      <c r="A10" s="3">
        <v>5</v>
      </c>
      <c r="B10" s="53" t="s">
        <v>149</v>
      </c>
      <c r="C10" s="7"/>
      <c r="D10" s="3">
        <v>79</v>
      </c>
      <c r="E10" s="3">
        <v>66</v>
      </c>
      <c r="F10" s="3">
        <v>75</v>
      </c>
      <c r="G10" s="3">
        <v>74</v>
      </c>
      <c r="H10" s="3">
        <v>80</v>
      </c>
      <c r="I10" s="3">
        <v>81</v>
      </c>
      <c r="J10" s="3"/>
      <c r="K10" s="3"/>
      <c r="L10" s="3"/>
      <c r="M10" s="7"/>
      <c r="N10" s="7"/>
      <c r="O10" s="7"/>
      <c r="P10" s="20"/>
      <c r="Q10" s="40">
        <v>76</v>
      </c>
      <c r="R10" s="3">
        <v>75</v>
      </c>
      <c r="S10" s="41"/>
      <c r="T10" s="11">
        <f t="shared" si="0"/>
        <v>72.254807692307693</v>
      </c>
      <c r="U10" s="2"/>
      <c r="V10" s="11">
        <f t="shared" si="1"/>
        <v>72.254807692307693</v>
      </c>
    </row>
    <row r="11" spans="1:24" s="32" customFormat="1" ht="16.5" customHeight="1" x14ac:dyDescent="0.25">
      <c r="A11" s="3">
        <v>6</v>
      </c>
      <c r="B11" s="53" t="s">
        <v>150</v>
      </c>
      <c r="C11" s="7"/>
      <c r="D11" s="3">
        <v>75</v>
      </c>
      <c r="E11" s="3">
        <v>66</v>
      </c>
      <c r="F11" s="3">
        <v>60</v>
      </c>
      <c r="G11" s="3">
        <v>66</v>
      </c>
      <c r="H11" s="3">
        <v>62</v>
      </c>
      <c r="I11" s="3">
        <v>90</v>
      </c>
      <c r="J11" s="3"/>
      <c r="K11" s="3"/>
      <c r="L11" s="3"/>
      <c r="M11" s="7"/>
      <c r="N11" s="7"/>
      <c r="O11" s="7"/>
      <c r="P11" s="20"/>
      <c r="Q11" s="40">
        <v>91</v>
      </c>
      <c r="R11" s="3">
        <v>90</v>
      </c>
      <c r="S11" s="41"/>
      <c r="T11" s="11">
        <f t="shared" si="0"/>
        <v>70.427884615384613</v>
      </c>
      <c r="U11" s="2"/>
      <c r="V11" s="11">
        <f t="shared" si="1"/>
        <v>70.427884615384613</v>
      </c>
    </row>
    <row r="12" spans="1:24" s="32" customFormat="1" ht="16.5" customHeight="1" x14ac:dyDescent="0.25">
      <c r="A12" s="3">
        <v>7</v>
      </c>
      <c r="B12" s="53" t="s">
        <v>153</v>
      </c>
      <c r="C12" s="5"/>
      <c r="D12" s="3">
        <v>70</v>
      </c>
      <c r="E12" s="3">
        <v>62</v>
      </c>
      <c r="F12" s="3">
        <v>60</v>
      </c>
      <c r="G12" s="3">
        <v>75</v>
      </c>
      <c r="H12" s="3">
        <v>80</v>
      </c>
      <c r="I12" s="3">
        <v>79</v>
      </c>
      <c r="J12" s="3"/>
      <c r="K12" s="3"/>
      <c r="L12" s="24"/>
      <c r="M12" s="5"/>
      <c r="N12" s="5"/>
      <c r="O12" s="5"/>
      <c r="P12" s="20"/>
      <c r="Q12" s="40">
        <v>78</v>
      </c>
      <c r="R12" s="3">
        <v>80</v>
      </c>
      <c r="S12" s="42"/>
      <c r="T12" s="11">
        <f t="shared" si="0"/>
        <v>69.678846153846138</v>
      </c>
      <c r="U12" s="2"/>
      <c r="V12" s="11">
        <f t="shared" si="1"/>
        <v>69.678846153846138</v>
      </c>
      <c r="W12"/>
      <c r="X12"/>
    </row>
    <row r="13" spans="1:24" s="32" customFormat="1" ht="16.5" customHeight="1" x14ac:dyDescent="0.25">
      <c r="A13" s="3">
        <v>8</v>
      </c>
      <c r="B13" s="53" t="s">
        <v>152</v>
      </c>
      <c r="C13" s="7"/>
      <c r="D13" s="3">
        <v>77</v>
      </c>
      <c r="E13" s="3">
        <v>65</v>
      </c>
      <c r="F13" s="3">
        <v>65</v>
      </c>
      <c r="G13" s="3">
        <v>61</v>
      </c>
      <c r="H13" s="3">
        <v>61</v>
      </c>
      <c r="I13" s="3">
        <v>75</v>
      </c>
      <c r="J13" s="3"/>
      <c r="K13" s="3"/>
      <c r="L13" s="3"/>
      <c r="M13" s="7"/>
      <c r="N13" s="7"/>
      <c r="O13" s="7"/>
      <c r="P13" s="20"/>
      <c r="Q13" s="40">
        <v>71</v>
      </c>
      <c r="R13" s="3">
        <v>70</v>
      </c>
      <c r="S13" s="41"/>
      <c r="T13" s="11">
        <f t="shared" si="0"/>
        <v>64.362499999999997</v>
      </c>
      <c r="U13" s="2"/>
      <c r="V13" s="11">
        <f t="shared" si="1"/>
        <v>64.362499999999997</v>
      </c>
      <c r="X13" s="44"/>
    </row>
  </sheetData>
  <sortState xmlns:xlrd2="http://schemas.microsoft.com/office/spreadsheetml/2017/richdata2" ref="A6:X13">
    <sortCondition descending="1" ref="V6:V13"/>
  </sortState>
  <mergeCells count="2">
    <mergeCell ref="A1:Q1"/>
    <mergeCell ref="A2:Q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7</vt:i4>
      </vt:variant>
    </vt:vector>
  </HeadingPairs>
  <TitlesOfParts>
    <vt:vector size="7" baseType="lpstr">
      <vt:lpstr>Ен-11</vt:lpstr>
      <vt:lpstr>Ен-22сп</vt:lpstr>
      <vt:lpstr>Ен-21</vt:lpstr>
      <vt:lpstr>Ен-32сп</vt:lpstr>
      <vt:lpstr>Ен-31</vt:lpstr>
      <vt:lpstr>Ен-41</vt:lpstr>
      <vt:lpstr>Ен-51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2026-01-28T07:43:11Z</cp:lastPrinted>
  <dcterms:created xsi:type="dcterms:W3CDTF">2026-01-27T13:10:02Z</dcterms:created>
  <dcterms:modified xsi:type="dcterms:W3CDTF">2026-02-03T14:26:10Z</dcterms:modified>
</cp:coreProperties>
</file>